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1015" windowHeight="9480" activeTab="1"/>
  </bookViews>
  <sheets>
    <sheet name="Sep 2026" sheetId="1" r:id="rId1"/>
    <sheet name="Upto Sep 2026" sheetId="2" r:id="rId2"/>
  </sheets>
  <externalReferences>
    <externalReference r:id="rId3"/>
  </externalReferences>
  <calcPr calcId="124519"/>
</workbook>
</file>

<file path=xl/calcChain.xml><?xml version="1.0" encoding="utf-8"?>
<calcChain xmlns="http://schemas.openxmlformats.org/spreadsheetml/2006/main">
  <c r="V13" i="2"/>
  <c r="T13"/>
  <c r="R13"/>
  <c r="P13"/>
  <c r="N13"/>
  <c r="L13"/>
  <c r="J13"/>
  <c r="H13"/>
  <c r="D13"/>
  <c r="C23" i="1"/>
  <c r="I23" s="1"/>
  <c r="C22"/>
  <c r="I22" s="1"/>
  <c r="C21"/>
  <c r="I21" s="1"/>
  <c r="C20"/>
  <c r="I20" s="1"/>
  <c r="C19"/>
  <c r="I19" s="1"/>
  <c r="C18"/>
  <c r="I18" s="1"/>
  <c r="C17"/>
  <c r="I17" s="1"/>
  <c r="C16"/>
  <c r="I16" s="1"/>
  <c r="C15"/>
  <c r="I15" s="1"/>
  <c r="C14"/>
  <c r="I14" s="1"/>
  <c r="C13"/>
  <c r="I13" s="1"/>
  <c r="G24"/>
  <c r="C11"/>
  <c r="I11" s="1"/>
  <c r="C10"/>
  <c r="I10" s="1"/>
  <c r="X13" i="2" l="1"/>
  <c r="E24" i="1"/>
  <c r="K24" s="1"/>
  <c r="C12"/>
  <c r="I12" l="1"/>
  <c r="C24"/>
  <c r="I24" s="1"/>
</calcChain>
</file>

<file path=xl/sharedStrings.xml><?xml version="1.0" encoding="utf-8"?>
<sst xmlns="http://schemas.openxmlformats.org/spreadsheetml/2006/main" count="211" uniqueCount="65">
  <si>
    <t>TRAFFIC HANDLED AT MAJOR PORTS</t>
  </si>
  <si>
    <t>(DURING APRIL TO SEPTEMBER, 2026* VIS-A-VIS APRIL TO SEPTEMBER, 2025)</t>
  </si>
  <si>
    <t>(*)   TENTATIVE</t>
  </si>
  <si>
    <t xml:space="preserve">           </t>
  </si>
  <si>
    <t>(IN ' 000 TONNES)</t>
  </si>
  <si>
    <t>PORTS</t>
  </si>
  <si>
    <t>APRIL TO SEPTEMBER</t>
  </si>
  <si>
    <t xml:space="preserve">% VARIATION </t>
  </si>
  <si>
    <t>TARGET</t>
  </si>
  <si>
    <t>TRAFFIC</t>
  </si>
  <si>
    <t xml:space="preserve">AGAINST PREV. </t>
  </si>
  <si>
    <t>2026*</t>
  </si>
  <si>
    <t>YEAR TRAFFIC</t>
  </si>
  <si>
    <t>SMP, KOLKATA</t>
  </si>
  <si>
    <t>Kolkata Dock System</t>
  </si>
  <si>
    <t>Haldia Dock Complex</t>
  </si>
  <si>
    <t>TOTAL: SMP, KOLKATA</t>
  </si>
  <si>
    <t>PARADIP</t>
  </si>
  <si>
    <t>VISAKHAPATNAM</t>
  </si>
  <si>
    <t>KAMARAJAR (ENNORE)</t>
  </si>
  <si>
    <t>CHENNAI</t>
  </si>
  <si>
    <t>V.O. CHIDAMBARANAR</t>
  </si>
  <si>
    <t>COCHIN</t>
  </si>
  <si>
    <t>NEW MANGALORE</t>
  </si>
  <si>
    <t>MORMUGAO</t>
  </si>
  <si>
    <t>MUMBAI</t>
  </si>
  <si>
    <t>JNPA</t>
  </si>
  <si>
    <t>DEENDAYAL</t>
  </si>
  <si>
    <t>TOTAL:</t>
  </si>
  <si>
    <t>(*)     TENTATIVE</t>
  </si>
  <si>
    <t xml:space="preserve">                </t>
  </si>
  <si>
    <t>(IN '000 TONNES)</t>
  </si>
  <si>
    <t>PORT</t>
  </si>
  <si>
    <t>P.O.L.</t>
  </si>
  <si>
    <t>Other</t>
  </si>
  <si>
    <t>Iron Ore</t>
  </si>
  <si>
    <t>Fertilizers</t>
  </si>
  <si>
    <t>Coal</t>
  </si>
  <si>
    <t>Containers</t>
  </si>
  <si>
    <t>TOTAL</t>
  </si>
  <si>
    <t>% VAR.</t>
  </si>
  <si>
    <t>PERIOD</t>
  </si>
  <si>
    <t>(Crude, Prod., LPG/LNG)</t>
  </si>
  <si>
    <t>Liquids</t>
  </si>
  <si>
    <t>Incl. Pellets</t>
  </si>
  <si>
    <t>FIN.</t>
  </si>
  <si>
    <t>RAW</t>
  </si>
  <si>
    <t>Thermal &amp; Steam</t>
  </si>
  <si>
    <t>Coking &amp; Others</t>
  </si>
  <si>
    <t>Tonnage</t>
  </si>
  <si>
    <t>TEUs</t>
  </si>
  <si>
    <t>Misc. Cargo</t>
  </si>
  <si>
    <t>AGAINST 
2025-26</t>
  </si>
  <si>
    <t>SMP,KOLKATA</t>
  </si>
  <si>
    <t>TAR APRIL-SEPT.'2026</t>
  </si>
  <si>
    <t>TRF APRIL-SEPT.'2026</t>
  </si>
  <si>
    <t>TRF APRIL-SEPT.'2025</t>
  </si>
  <si>
    <t>TOTAL: SMP,KOLKATA</t>
  </si>
  <si>
    <t>KAMARAJAR(ENNORE)</t>
  </si>
  <si>
    <t>V.O.CHIDAMBARANAR</t>
  </si>
  <si>
    <t>J.N.P.A.</t>
  </si>
  <si>
    <t>ALL PORTS</t>
  </si>
  <si>
    <t>% Variation from previous year</t>
  </si>
  <si>
    <t>-</t>
  </si>
  <si>
    <t>CUMULATIVE</t>
  </si>
</sst>
</file>

<file path=xl/styles.xml><?xml version="1.0" encoding="utf-8"?>
<styleSheet xmlns="http://schemas.openxmlformats.org/spreadsheetml/2006/main">
  <numFmts count="1">
    <numFmt numFmtId="164" formatCode="\(\ #,##0_ \);\(\ \(#,##0\);\(\ &quot;-&quot;??_);\(\ @\ \)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b/>
      <sz val="20"/>
      <name val="Arial"/>
      <family val="2"/>
    </font>
    <font>
      <b/>
      <u/>
      <sz val="14"/>
      <name val="Arial"/>
      <family val="2"/>
    </font>
    <font>
      <b/>
      <sz val="14"/>
      <name val="Arial Narrow"/>
      <family val="2"/>
    </font>
    <font>
      <sz val="12"/>
      <name val="Arial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0" fontId="1" fillId="0" borderId="0"/>
  </cellStyleXfs>
  <cellXfs count="164">
    <xf numFmtId="0" fontId="0" fillId="0" borderId="0" xfId="0"/>
    <xf numFmtId="0" fontId="1" fillId="0" borderId="0" xfId="1"/>
    <xf numFmtId="0" fontId="3" fillId="0" borderId="0" xfId="1" applyFont="1"/>
    <xf numFmtId="0" fontId="6" fillId="0" borderId="0" xfId="1" applyFont="1" applyAlignment="1">
      <alignment horizontal="centerContinuous"/>
    </xf>
    <xf numFmtId="0" fontId="1" fillId="0" borderId="0" xfId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3" fillId="0" borderId="17" xfId="1" applyFont="1" applyBorder="1" applyAlignment="1">
      <alignment vertical="center"/>
    </xf>
    <xf numFmtId="0" fontId="2" fillId="0" borderId="4" xfId="1" applyFont="1" applyBorder="1" applyAlignment="1">
      <alignment horizontal="left" vertical="center"/>
    </xf>
    <xf numFmtId="0" fontId="3" fillId="0" borderId="18" xfId="1" applyFont="1" applyBorder="1" applyAlignment="1">
      <alignment vertical="center"/>
    </xf>
    <xf numFmtId="0" fontId="4" fillId="0" borderId="2" xfId="1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9" xfId="1" applyFont="1" applyBorder="1" applyAlignment="1">
      <alignment horizontal="right" vertical="center"/>
    </xf>
    <xf numFmtId="0" fontId="3" fillId="0" borderId="9" xfId="1" applyFont="1" applyBorder="1" applyAlignment="1">
      <alignment vertical="center"/>
    </xf>
    <xf numFmtId="2" fontId="3" fillId="0" borderId="9" xfId="2" quotePrefix="1" applyNumberFormat="1" applyFont="1" applyBorder="1" applyAlignment="1" applyProtection="1">
      <alignment horizontal="right"/>
      <protection hidden="1"/>
    </xf>
    <xf numFmtId="2" fontId="3" fillId="0" borderId="0" xfId="1" applyNumberFormat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9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3" fillId="0" borderId="21" xfId="1" applyFont="1" applyBorder="1" applyAlignment="1">
      <alignment horizontal="right" vertical="center"/>
    </xf>
    <xf numFmtId="0" fontId="3" fillId="0" borderId="20" xfId="1" applyFont="1" applyBorder="1" applyAlignment="1">
      <alignment vertical="center"/>
    </xf>
    <xf numFmtId="2" fontId="3" fillId="0" borderId="21" xfId="2" quotePrefix="1" applyNumberFormat="1" applyFont="1" applyBorder="1" applyAlignment="1" applyProtection="1">
      <alignment horizontal="right" vertical="center"/>
      <protection hidden="1"/>
    </xf>
    <xf numFmtId="2" fontId="3" fillId="0" borderId="20" xfId="1" applyNumberFormat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1" fontId="3" fillId="0" borderId="9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vertical="center"/>
    </xf>
    <xf numFmtId="2" fontId="3" fillId="0" borderId="13" xfId="2" quotePrefix="1" applyNumberFormat="1" applyFont="1" applyBorder="1" applyAlignment="1" applyProtection="1">
      <alignment horizontal="right"/>
      <protection hidden="1"/>
    </xf>
    <xf numFmtId="2" fontId="3" fillId="0" borderId="12" xfId="1" applyNumberFormat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2" fillId="0" borderId="4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2" fontId="2" fillId="0" borderId="3" xfId="2" quotePrefix="1" applyNumberFormat="1" applyFont="1" applyBorder="1" applyAlignment="1" applyProtection="1">
      <alignment horizontal="right" vertical="center"/>
      <protection hidden="1"/>
    </xf>
    <xf numFmtId="2" fontId="2" fillId="0" borderId="4" xfId="1" applyNumberFormat="1" applyFont="1" applyBorder="1" applyAlignment="1">
      <alignment vertical="center"/>
    </xf>
    <xf numFmtId="0" fontId="2" fillId="0" borderId="0" xfId="1" applyFont="1"/>
    <xf numFmtId="0" fontId="5" fillId="0" borderId="0" xfId="1" applyFont="1"/>
    <xf numFmtId="0" fontId="2" fillId="0" borderId="1" xfId="1" applyFont="1" applyBorder="1"/>
    <xf numFmtId="0" fontId="2" fillId="0" borderId="2" xfId="1" applyFont="1" applyBorder="1"/>
    <xf numFmtId="0" fontId="2" fillId="0" borderId="23" xfId="1" applyFont="1" applyBorder="1" applyAlignment="1">
      <alignment horizontal="center"/>
    </xf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0" xfId="1" applyFont="1" applyBorder="1"/>
    <xf numFmtId="0" fontId="2" fillId="0" borderId="24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24" xfId="1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 wrapText="1"/>
    </xf>
    <xf numFmtId="0" fontId="2" fillId="0" borderId="9" xfId="1" applyFont="1" applyBorder="1" applyAlignment="1">
      <alignment horizontal="center" vertical="top" wrapText="1"/>
    </xf>
    <xf numFmtId="0" fontId="1" fillId="0" borderId="9" xfId="1" applyBorder="1" applyAlignment="1">
      <alignment vertical="top" wrapText="1"/>
    </xf>
    <xf numFmtId="0" fontId="1" fillId="0" borderId="0" xfId="1" applyBorder="1" applyAlignment="1">
      <alignment vertical="top" wrapText="1"/>
    </xf>
    <xf numFmtId="0" fontId="2" fillId="0" borderId="11" xfId="1" applyFont="1" applyBorder="1"/>
    <xf numFmtId="0" fontId="2" fillId="0" borderId="12" xfId="1" applyFont="1" applyBorder="1"/>
    <xf numFmtId="0" fontId="2" fillId="0" borderId="25" xfId="1" applyFont="1" applyBorder="1" applyAlignment="1">
      <alignment horizontal="center"/>
    </xf>
    <xf numFmtId="0" fontId="2" fillId="0" borderId="13" xfId="1" applyFont="1" applyBorder="1"/>
    <xf numFmtId="0" fontId="2" fillId="0" borderId="14" xfId="1" applyFont="1" applyBorder="1"/>
    <xf numFmtId="0" fontId="2" fillId="0" borderId="16" xfId="1" applyFont="1" applyBorder="1"/>
    <xf numFmtId="0" fontId="1" fillId="0" borderId="0" xfId="1" applyBorder="1"/>
    <xf numFmtId="0" fontId="11" fillId="0" borderId="2" xfId="1" applyFont="1" applyBorder="1"/>
    <xf numFmtId="0" fontId="6" fillId="0" borderId="23" xfId="1" applyFont="1" applyBorder="1" applyAlignment="1">
      <alignment horizontal="center"/>
    </xf>
    <xf numFmtId="0" fontId="6" fillId="0" borderId="2" xfId="1" applyFont="1" applyBorder="1"/>
    <xf numFmtId="0" fontId="6" fillId="0" borderId="5" xfId="1" applyFont="1" applyBorder="1"/>
    <xf numFmtId="0" fontId="6" fillId="0" borderId="8" xfId="1" applyFont="1" applyBorder="1"/>
    <xf numFmtId="0" fontId="6" fillId="0" borderId="6" xfId="1" applyFont="1" applyBorder="1"/>
    <xf numFmtId="0" fontId="12" fillId="0" borderId="24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1" fontId="6" fillId="0" borderId="9" xfId="1" applyNumberFormat="1" applyFont="1" applyBorder="1" applyAlignment="1">
      <alignment horizontal="right" vertical="center"/>
    </xf>
    <xf numFmtId="0" fontId="6" fillId="0" borderId="26" xfId="1" applyFont="1" applyBorder="1" applyAlignment="1">
      <alignment horizontal="right" vertical="center"/>
    </xf>
    <xf numFmtId="2" fontId="6" fillId="0" borderId="9" xfId="1" applyNumberFormat="1" applyFont="1" applyBorder="1" applyAlignment="1">
      <alignment horizontal="right" vertical="center"/>
    </xf>
    <xf numFmtId="2" fontId="6" fillId="0" borderId="0" xfId="1" applyNumberFormat="1" applyFont="1" applyBorder="1" applyAlignment="1">
      <alignment horizontal="right" vertical="center"/>
    </xf>
    <xf numFmtId="0" fontId="6" fillId="0" borderId="10" xfId="1" applyFont="1" applyBorder="1"/>
    <xf numFmtId="0" fontId="2" fillId="0" borderId="27" xfId="1" applyFont="1" applyBorder="1"/>
    <xf numFmtId="0" fontId="12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right" vertical="center"/>
    </xf>
    <xf numFmtId="0" fontId="6" fillId="0" borderId="31" xfId="1" applyFont="1" applyBorder="1" applyAlignment="1">
      <alignment horizontal="right" vertical="center"/>
    </xf>
    <xf numFmtId="1" fontId="6" fillId="0" borderId="30" xfId="1" applyNumberFormat="1" applyFont="1" applyBorder="1" applyAlignment="1">
      <alignment horizontal="right" vertical="center"/>
    </xf>
    <xf numFmtId="0" fontId="6" fillId="0" borderId="28" xfId="1" applyFont="1" applyBorder="1" applyAlignment="1">
      <alignment horizontal="right" vertical="center"/>
    </xf>
    <xf numFmtId="2" fontId="6" fillId="0" borderId="30" xfId="1" applyNumberFormat="1" applyFont="1" applyBorder="1" applyAlignment="1">
      <alignment horizontal="right" vertical="center"/>
    </xf>
    <xf numFmtId="2" fontId="6" fillId="0" borderId="31" xfId="1" applyNumberFormat="1" applyFont="1" applyBorder="1" applyAlignment="1">
      <alignment horizontal="right" vertical="center"/>
    </xf>
    <xf numFmtId="0" fontId="6" fillId="0" borderId="32" xfId="1" applyFont="1" applyBorder="1"/>
    <xf numFmtId="0" fontId="6" fillId="0" borderId="0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right" vertical="center"/>
    </xf>
    <xf numFmtId="0" fontId="6" fillId="0" borderId="31" xfId="1" applyFont="1" applyBorder="1" applyAlignment="1">
      <alignment horizontal="left" vertical="center" wrapText="1"/>
    </xf>
    <xf numFmtId="0" fontId="6" fillId="0" borderId="0" xfId="1" applyFont="1" applyBorder="1" applyAlignment="1">
      <alignment vertical="center"/>
    </xf>
    <xf numFmtId="0" fontId="6" fillId="0" borderId="31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12" fillId="0" borderId="25" xfId="1" applyFont="1" applyBorder="1" applyAlignment="1">
      <alignment horizontal="center" vertical="center"/>
    </xf>
    <xf numFmtId="0" fontId="6" fillId="0" borderId="13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1" fontId="6" fillId="0" borderId="13" xfId="1" applyNumberFormat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2" fontId="6" fillId="0" borderId="13" xfId="1" applyNumberFormat="1" applyFont="1" applyBorder="1" applyAlignment="1">
      <alignment horizontal="right" vertical="center"/>
    </xf>
    <xf numFmtId="2" fontId="6" fillId="0" borderId="12" xfId="1" applyNumberFormat="1" applyFont="1" applyBorder="1" applyAlignment="1">
      <alignment horizontal="right" vertical="center"/>
    </xf>
    <xf numFmtId="0" fontId="6" fillId="0" borderId="16" xfId="1" applyFont="1" applyBorder="1"/>
    <xf numFmtId="0" fontId="6" fillId="0" borderId="2" xfId="1" applyFont="1" applyBorder="1" applyAlignment="1">
      <alignment vertical="center"/>
    </xf>
    <xf numFmtId="0" fontId="12" fillId="0" borderId="23" xfId="1" applyFont="1" applyBorder="1" applyAlignment="1">
      <alignment horizontal="center" vertical="center"/>
    </xf>
    <xf numFmtId="0" fontId="6" fillId="0" borderId="9" xfId="3" applyFont="1" applyBorder="1" applyAlignment="1" applyProtection="1">
      <alignment horizontal="right" vertical="center"/>
      <protection hidden="1"/>
    </xf>
    <xf numFmtId="0" fontId="6" fillId="0" borderId="0" xfId="3" applyFont="1" applyBorder="1" applyAlignment="1" applyProtection="1">
      <alignment horizontal="right" vertical="center"/>
      <protection hidden="1"/>
    </xf>
    <xf numFmtId="1" fontId="6" fillId="0" borderId="9" xfId="3" applyNumberFormat="1" applyFont="1" applyBorder="1" applyAlignment="1" applyProtection="1">
      <alignment horizontal="right" vertical="center"/>
      <protection hidden="1"/>
    </xf>
    <xf numFmtId="0" fontId="6" fillId="0" borderId="2" xfId="1" applyFont="1" applyBorder="1" applyAlignment="1">
      <alignment horizontal="right" vertical="center"/>
    </xf>
    <xf numFmtId="2" fontId="6" fillId="0" borderId="5" xfId="1" applyNumberFormat="1" applyFont="1" applyBorder="1" applyAlignment="1">
      <alignment horizontal="right" vertical="center"/>
    </xf>
    <xf numFmtId="2" fontId="6" fillId="0" borderId="2" xfId="1" applyNumberFormat="1" applyFont="1" applyBorder="1" applyAlignment="1">
      <alignment horizontal="right" vertical="center"/>
    </xf>
    <xf numFmtId="0" fontId="12" fillId="0" borderId="9" xfId="1" applyFont="1" applyBorder="1" applyAlignment="1">
      <alignment horizontal="center" vertical="center"/>
    </xf>
    <xf numFmtId="0" fontId="6" fillId="0" borderId="13" xfId="3" applyFont="1" applyBorder="1" applyAlignment="1" applyProtection="1">
      <alignment horizontal="right" vertical="center"/>
      <protection hidden="1"/>
    </xf>
    <xf numFmtId="0" fontId="6" fillId="0" borderId="12" xfId="3" applyFont="1" applyBorder="1" applyAlignment="1" applyProtection="1">
      <alignment horizontal="right" vertical="center"/>
      <protection hidden="1"/>
    </xf>
    <xf numFmtId="1" fontId="6" fillId="0" borderId="13" xfId="3" applyNumberFormat="1" applyFont="1" applyBorder="1" applyAlignment="1" applyProtection="1">
      <alignment horizontal="right" vertical="center"/>
      <protection hidden="1"/>
    </xf>
    <xf numFmtId="0" fontId="2" fillId="0" borderId="17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2" fontId="6" fillId="0" borderId="3" xfId="1" applyNumberFormat="1" applyFont="1" applyBorder="1" applyAlignment="1">
      <alignment vertical="center"/>
    </xf>
    <xf numFmtId="2" fontId="6" fillId="0" borderId="4" xfId="1" applyNumberFormat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9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6" fillId="0" borderId="26" xfId="1" applyFont="1" applyBorder="1" applyAlignment="1">
      <alignment horizontal="left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33" xfId="1" applyFont="1" applyBorder="1" applyAlignment="1">
      <alignment horizontal="left" vertical="center" wrapText="1"/>
    </xf>
    <xf numFmtId="0" fontId="14" fillId="0" borderId="0" xfId="1" applyFont="1" applyAlignment="1">
      <alignment horizontal="centerContinuous"/>
    </xf>
  </cellXfs>
  <cellStyles count="6">
    <cellStyle name="bracket" xfId="4"/>
    <cellStyle name="Normal" xfId="0" builtinId="0"/>
    <cellStyle name="Normal 2" xfId="3"/>
    <cellStyle name="Normal_PRO1PORT" xfId="2"/>
    <cellStyle name="Normal_Trf399" xfId="1"/>
    <cellStyle name="normal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NHA\Port%20Statistics%20Nov%202025%20onwards\7%20Commodity%20Traffic\September%202026\dummyNEWDATAUPTOMONTH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PR00"/>
      <sheetName val="MAY00"/>
      <sheetName val="JUNE00"/>
      <sheetName val="JULY00"/>
      <sheetName val="AUG00"/>
      <sheetName val="SEP00"/>
      <sheetName val="OCT00"/>
      <sheetName val="NOV00"/>
      <sheetName val="DEC00"/>
      <sheetName val="JAN01"/>
      <sheetName val="FEB01"/>
      <sheetName val="MAR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6">
          <cell r="P16" t="e">
            <v>#REF!</v>
          </cell>
        </row>
        <row r="18">
          <cell r="P18" t="e">
            <v>#REF!</v>
          </cell>
        </row>
        <row r="19">
          <cell r="P19" t="e">
            <v>#REF!</v>
          </cell>
        </row>
        <row r="20">
          <cell r="P20" t="e">
            <v>#REF!</v>
          </cell>
        </row>
        <row r="21">
          <cell r="P21" t="e">
            <v>#REF!</v>
          </cell>
        </row>
        <row r="22">
          <cell r="P22" t="e">
            <v>#REF!</v>
          </cell>
        </row>
        <row r="23">
          <cell r="P23" t="e">
            <v>#REF!</v>
          </cell>
        </row>
        <row r="24">
          <cell r="P24" t="e">
            <v>#REF!</v>
          </cell>
        </row>
        <row r="25">
          <cell r="P25" t="e">
            <v>#REF!</v>
          </cell>
        </row>
        <row r="37">
          <cell r="P37" t="e">
            <v>#REF!</v>
          </cell>
        </row>
        <row r="49">
          <cell r="P49" t="str">
            <v>-</v>
          </cell>
        </row>
        <row r="78">
          <cell r="P78" t="str">
            <v>-</v>
          </cell>
        </row>
        <row r="90">
          <cell r="P90" t="e">
            <v>#REF!</v>
          </cell>
        </row>
        <row r="102">
          <cell r="P102" t="str">
            <v>-</v>
          </cell>
        </row>
        <row r="130">
          <cell r="P130" t="str">
            <v>-</v>
          </cell>
        </row>
        <row r="143">
          <cell r="P143" t="str">
            <v>-</v>
          </cell>
        </row>
        <row r="183">
          <cell r="P183" t="e">
            <v>#REF!</v>
          </cell>
        </row>
        <row r="216">
          <cell r="P216" t="str">
            <v>-</v>
          </cell>
        </row>
        <row r="246">
          <cell r="P246" t="str">
            <v>TARGET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opLeftCell="A13" workbookViewId="0">
      <selection sqref="A1:L27"/>
    </sheetView>
  </sheetViews>
  <sheetFormatPr defaultColWidth="9.140625" defaultRowHeight="12.75"/>
  <cols>
    <col min="1" max="1" width="3.7109375" style="1" customWidth="1"/>
    <col min="2" max="2" width="33.140625" style="1" customWidth="1"/>
    <col min="3" max="3" width="11.28515625" style="1" hidden="1" customWidth="1"/>
    <col min="4" max="4" width="2.7109375" style="1" hidden="1" customWidth="1"/>
    <col min="5" max="5" width="17.7109375" style="1" customWidth="1"/>
    <col min="6" max="6" width="4.85546875" style="1" customWidth="1"/>
    <col min="7" max="7" width="17.7109375" style="1" customWidth="1"/>
    <col min="8" max="8" width="4.85546875" style="1" customWidth="1"/>
    <col min="9" max="9" width="0" style="1" hidden="1" customWidth="1"/>
    <col min="10" max="10" width="2.7109375" style="1" hidden="1" customWidth="1"/>
    <col min="11" max="11" width="17.7109375" style="1" customWidth="1"/>
    <col min="12" max="12" width="4.85546875" style="1" customWidth="1"/>
    <col min="13" max="16384" width="9.140625" style="1"/>
  </cols>
  <sheetData>
    <row r="1" spans="1:12" ht="30">
      <c r="B1" s="16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2" ht="15.75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0.100000000000001" customHeight="1" thickBot="1">
      <c r="A4" s="5" t="s">
        <v>2</v>
      </c>
      <c r="B4" s="6"/>
      <c r="C4" s="4"/>
      <c r="D4" s="4"/>
      <c r="E4" s="4"/>
      <c r="F4" s="4"/>
      <c r="G4" s="4"/>
      <c r="H4" s="4"/>
      <c r="I4" s="7" t="s">
        <v>3</v>
      </c>
      <c r="J4" s="8"/>
      <c r="K4" s="7" t="s">
        <v>4</v>
      </c>
      <c r="L4" s="4"/>
    </row>
    <row r="5" spans="1:12" ht="20.100000000000001" customHeight="1" thickBot="1">
      <c r="A5" s="9"/>
      <c r="B5" s="10" t="s">
        <v>5</v>
      </c>
      <c r="C5" s="11"/>
      <c r="D5" s="12"/>
      <c r="E5" s="11" t="s">
        <v>6</v>
      </c>
      <c r="F5" s="12"/>
      <c r="G5" s="12"/>
      <c r="H5" s="12"/>
      <c r="I5" s="13"/>
      <c r="J5" s="14"/>
      <c r="K5" s="134" t="s">
        <v>7</v>
      </c>
      <c r="L5" s="135"/>
    </row>
    <row r="6" spans="1:12" ht="20.100000000000001" customHeight="1" thickBot="1">
      <c r="A6" s="15"/>
      <c r="B6" s="16"/>
      <c r="C6" s="134" t="s">
        <v>8</v>
      </c>
      <c r="D6" s="138"/>
      <c r="E6" s="11" t="s">
        <v>9</v>
      </c>
      <c r="F6" s="12"/>
      <c r="G6" s="12"/>
      <c r="H6" s="12"/>
      <c r="I6" s="134" t="s">
        <v>8</v>
      </c>
      <c r="J6" s="138"/>
      <c r="K6" s="139" t="s">
        <v>10</v>
      </c>
      <c r="L6" s="140"/>
    </row>
    <row r="7" spans="1:12" ht="20.100000000000001" customHeight="1" thickBot="1">
      <c r="A7" s="17"/>
      <c r="B7" s="18"/>
      <c r="C7" s="141">
        <v>2024</v>
      </c>
      <c r="D7" s="142"/>
      <c r="E7" s="143" t="s">
        <v>11</v>
      </c>
      <c r="F7" s="144"/>
      <c r="G7" s="143">
        <v>2025</v>
      </c>
      <c r="H7" s="144"/>
      <c r="I7" s="19"/>
      <c r="J7" s="20"/>
      <c r="K7" s="141" t="s">
        <v>12</v>
      </c>
      <c r="L7" s="145"/>
    </row>
    <row r="8" spans="1:12" ht="12.95" customHeight="1" thickBot="1">
      <c r="A8" s="21"/>
      <c r="B8" s="22">
        <v>1</v>
      </c>
      <c r="C8" s="13">
        <v>2</v>
      </c>
      <c r="D8" s="14"/>
      <c r="E8" s="13">
        <v>2</v>
      </c>
      <c r="F8" s="14"/>
      <c r="G8" s="13">
        <v>3</v>
      </c>
      <c r="H8" s="14"/>
      <c r="I8" s="13">
        <v>5</v>
      </c>
      <c r="J8" s="14"/>
      <c r="K8" s="13">
        <v>4</v>
      </c>
      <c r="L8" s="23"/>
    </row>
    <row r="9" spans="1:12" ht="15.95" customHeight="1">
      <c r="A9" s="9"/>
      <c r="B9" s="24" t="s">
        <v>13</v>
      </c>
      <c r="C9" s="25"/>
      <c r="D9" s="26"/>
      <c r="E9" s="25"/>
      <c r="F9" s="26"/>
      <c r="G9" s="25"/>
      <c r="H9" s="26"/>
      <c r="I9" s="25"/>
      <c r="J9" s="26"/>
      <c r="K9" s="25"/>
      <c r="L9" s="27"/>
    </row>
    <row r="10" spans="1:12" ht="20.100000000000001" customHeight="1">
      <c r="A10" s="15"/>
      <c r="B10" s="28" t="s">
        <v>14</v>
      </c>
      <c r="C10" s="29" t="e">
        <f>[1]SEP00!$P$25</f>
        <v>#REF!</v>
      </c>
      <c r="D10" s="16"/>
      <c r="E10" s="29">
        <v>9318</v>
      </c>
      <c r="F10" s="16"/>
      <c r="G10" s="30">
        <v>8993</v>
      </c>
      <c r="H10" s="16"/>
      <c r="I10" s="31" t="e">
        <f t="shared" ref="I10:I24" si="0">IF(OR(C10="-",E10="-"),"-",(E10-C10)/C10*100)</f>
        <v>#REF!</v>
      </c>
      <c r="J10" s="32"/>
      <c r="K10" s="31">
        <v>3.6139219392861111</v>
      </c>
      <c r="L10" s="33"/>
    </row>
    <row r="11" spans="1:12" ht="20.100000000000001" customHeight="1">
      <c r="A11" s="15"/>
      <c r="B11" s="28" t="s">
        <v>15</v>
      </c>
      <c r="C11" s="29" t="e">
        <f>[1]SEP00!$P$37</f>
        <v>#REF!</v>
      </c>
      <c r="D11" s="16"/>
      <c r="E11" s="29">
        <v>25435</v>
      </c>
      <c r="F11" s="16"/>
      <c r="G11" s="30">
        <v>24421</v>
      </c>
      <c r="H11" s="16"/>
      <c r="I11" s="31" t="e">
        <f t="shared" si="0"/>
        <v>#REF!</v>
      </c>
      <c r="J11" s="32"/>
      <c r="K11" s="31">
        <v>4.1521641210433637</v>
      </c>
      <c r="L11" s="33"/>
    </row>
    <row r="12" spans="1:12" ht="20.100000000000001" customHeight="1">
      <c r="A12" s="34"/>
      <c r="B12" s="35" t="s">
        <v>16</v>
      </c>
      <c r="C12" s="36" t="e">
        <f>SUM(C10:C11)</f>
        <v>#REF!</v>
      </c>
      <c r="D12" s="37"/>
      <c r="E12" s="36">
        <v>34753</v>
      </c>
      <c r="F12" s="37"/>
      <c r="G12" s="36">
        <v>33414</v>
      </c>
      <c r="H12" s="37"/>
      <c r="I12" s="38" t="e">
        <f t="shared" si="0"/>
        <v>#REF!</v>
      </c>
      <c r="J12" s="39"/>
      <c r="K12" s="38">
        <v>4.0073023283653555</v>
      </c>
      <c r="L12" s="40"/>
    </row>
    <row r="13" spans="1:12" ht="20.100000000000001" customHeight="1">
      <c r="A13" s="15"/>
      <c r="B13" s="28" t="s">
        <v>17</v>
      </c>
      <c r="C13" s="29" t="str">
        <f>[1]SEP00!$P$49</f>
        <v>-</v>
      </c>
      <c r="D13" s="16"/>
      <c r="E13" s="29">
        <v>75964</v>
      </c>
      <c r="F13" s="16"/>
      <c r="G13" s="30">
        <v>76780</v>
      </c>
      <c r="H13" s="16"/>
      <c r="I13" s="31" t="str">
        <f t="shared" si="0"/>
        <v>-</v>
      </c>
      <c r="J13" s="32"/>
      <c r="K13" s="31">
        <v>-1.0627767647824955</v>
      </c>
      <c r="L13" s="33"/>
    </row>
    <row r="14" spans="1:12" ht="20.100000000000001" customHeight="1">
      <c r="A14" s="15"/>
      <c r="B14" s="28" t="s">
        <v>18</v>
      </c>
      <c r="C14" s="29" t="str">
        <f>[1]SEP00!$P$78</f>
        <v>-</v>
      </c>
      <c r="D14" s="16"/>
      <c r="E14" s="29">
        <v>46137</v>
      </c>
      <c r="F14" s="16"/>
      <c r="G14" s="30">
        <v>43086</v>
      </c>
      <c r="H14" s="16"/>
      <c r="I14" s="31" t="str">
        <f t="shared" si="0"/>
        <v>-</v>
      </c>
      <c r="J14" s="32"/>
      <c r="K14" s="31">
        <v>7.0811864642807407</v>
      </c>
      <c r="L14" s="33"/>
    </row>
    <row r="15" spans="1:12" ht="20.100000000000001" customHeight="1">
      <c r="A15" s="15"/>
      <c r="B15" s="28" t="s">
        <v>19</v>
      </c>
      <c r="C15" s="41" t="e">
        <f>[1]SEP00!$P$90</f>
        <v>#REF!</v>
      </c>
      <c r="D15" s="16"/>
      <c r="E15" s="29">
        <v>25986</v>
      </c>
      <c r="F15" s="16"/>
      <c r="G15" s="29">
        <v>23844</v>
      </c>
      <c r="H15" s="16"/>
      <c r="I15" s="31" t="e">
        <f t="shared" si="0"/>
        <v>#REF!</v>
      </c>
      <c r="J15" s="32"/>
      <c r="K15" s="31">
        <v>8.983392048314041</v>
      </c>
      <c r="L15" s="33"/>
    </row>
    <row r="16" spans="1:12" ht="20.100000000000001" customHeight="1">
      <c r="A16" s="15"/>
      <c r="B16" s="28" t="s">
        <v>20</v>
      </c>
      <c r="C16" s="29" t="str">
        <f>[1]SEP00!$P$102</f>
        <v>-</v>
      </c>
      <c r="D16" s="16"/>
      <c r="E16" s="29">
        <v>28206</v>
      </c>
      <c r="F16" s="16"/>
      <c r="G16" s="30">
        <v>29466</v>
      </c>
      <c r="H16" s="16"/>
      <c r="I16" s="31" t="str">
        <f t="shared" si="0"/>
        <v>-</v>
      </c>
      <c r="J16" s="32"/>
      <c r="K16" s="31">
        <v>-4.2761148442272443</v>
      </c>
      <c r="L16" s="33"/>
    </row>
    <row r="17" spans="1:12" ht="20.100000000000001" customHeight="1">
      <c r="A17" s="15"/>
      <c r="B17" s="28" t="s">
        <v>21</v>
      </c>
      <c r="C17" s="29" t="str">
        <f>[1]SEP00!$P$130</f>
        <v>-</v>
      </c>
      <c r="D17" s="16"/>
      <c r="E17" s="29">
        <v>22111</v>
      </c>
      <c r="F17" s="16"/>
      <c r="G17" s="30">
        <v>21288</v>
      </c>
      <c r="H17" s="16"/>
      <c r="I17" s="31" t="str">
        <f t="shared" si="0"/>
        <v>-</v>
      </c>
      <c r="J17" s="32"/>
      <c r="K17" s="31">
        <v>3.8660278090943252</v>
      </c>
      <c r="L17" s="33"/>
    </row>
    <row r="18" spans="1:12" ht="20.100000000000001" customHeight="1">
      <c r="A18" s="15"/>
      <c r="B18" s="28" t="s">
        <v>22</v>
      </c>
      <c r="C18" s="29" t="str">
        <f>[1]SEP00!$P$143</f>
        <v>-</v>
      </c>
      <c r="D18" s="16"/>
      <c r="E18" s="29">
        <v>18631</v>
      </c>
      <c r="F18" s="16"/>
      <c r="G18" s="30">
        <v>18627</v>
      </c>
      <c r="H18" s="16"/>
      <c r="I18" s="31" t="str">
        <f t="shared" si="0"/>
        <v>-</v>
      </c>
      <c r="J18" s="32"/>
      <c r="K18" s="31">
        <v>2.1474204112310089E-2</v>
      </c>
      <c r="L18" s="33"/>
    </row>
    <row r="19" spans="1:12" ht="20.100000000000001" customHeight="1">
      <c r="A19" s="15"/>
      <c r="B19" s="28" t="s">
        <v>23</v>
      </c>
      <c r="C19" s="29">
        <f>[1]SEP00!$P$155</f>
        <v>0</v>
      </c>
      <c r="D19" s="16"/>
      <c r="E19" s="29">
        <v>24180</v>
      </c>
      <c r="F19" s="16"/>
      <c r="G19" s="30">
        <v>22612</v>
      </c>
      <c r="H19" s="16"/>
      <c r="I19" s="31" t="e">
        <f t="shared" si="0"/>
        <v>#DIV/0!</v>
      </c>
      <c r="J19" s="32"/>
      <c r="K19" s="31">
        <v>6.9343711303732531</v>
      </c>
      <c r="L19" s="33"/>
    </row>
    <row r="20" spans="1:12" ht="20.100000000000001" customHeight="1">
      <c r="A20" s="15"/>
      <c r="B20" s="28" t="s">
        <v>24</v>
      </c>
      <c r="C20" s="29" t="e">
        <f>[1]SEP00!$P$183</f>
        <v>#REF!</v>
      </c>
      <c r="D20" s="16"/>
      <c r="E20" s="29">
        <v>9534</v>
      </c>
      <c r="F20" s="16"/>
      <c r="G20" s="30">
        <v>9430</v>
      </c>
      <c r="H20" s="16"/>
      <c r="I20" s="31" t="e">
        <f t="shared" si="0"/>
        <v>#REF!</v>
      </c>
      <c r="J20" s="32"/>
      <c r="K20" s="31">
        <v>1.1028632025450689</v>
      </c>
      <c r="L20" s="33"/>
    </row>
    <row r="21" spans="1:12" ht="20.100000000000001" customHeight="1">
      <c r="A21" s="15"/>
      <c r="B21" s="28" t="s">
        <v>25</v>
      </c>
      <c r="C21" s="29">
        <f>[1]SEP00!$P$196</f>
        <v>0</v>
      </c>
      <c r="D21" s="16"/>
      <c r="E21" s="29">
        <v>36650</v>
      </c>
      <c r="F21" s="16"/>
      <c r="G21" s="30">
        <v>35153</v>
      </c>
      <c r="H21" s="16"/>
      <c r="I21" s="31" t="e">
        <f t="shared" si="0"/>
        <v>#DIV/0!</v>
      </c>
      <c r="J21" s="32"/>
      <c r="K21" s="31">
        <v>4.2585270104969704</v>
      </c>
      <c r="L21" s="33"/>
    </row>
    <row r="22" spans="1:12" ht="20.100000000000001" customHeight="1">
      <c r="A22" s="15"/>
      <c r="B22" s="28" t="s">
        <v>26</v>
      </c>
      <c r="C22" s="29" t="str">
        <f>[1]SEP00!$P$216</f>
        <v>-</v>
      </c>
      <c r="D22" s="16"/>
      <c r="E22" s="29">
        <v>56264</v>
      </c>
      <c r="F22" s="16"/>
      <c r="G22" s="30">
        <v>49633</v>
      </c>
      <c r="H22" s="16"/>
      <c r="I22" s="31" t="str">
        <f t="shared" si="0"/>
        <v>-</v>
      </c>
      <c r="J22" s="32"/>
      <c r="K22" s="31">
        <v>13.360062861402696</v>
      </c>
      <c r="L22" s="33"/>
    </row>
    <row r="23" spans="1:12" ht="20.100000000000001" customHeight="1" thickBot="1">
      <c r="A23" s="17"/>
      <c r="B23" s="42" t="s">
        <v>27</v>
      </c>
      <c r="C23" s="29" t="str">
        <f>[1]SEP00!$P$246</f>
        <v>TARGET</v>
      </c>
      <c r="D23" s="16"/>
      <c r="E23" s="29">
        <v>94334</v>
      </c>
      <c r="F23" s="16"/>
      <c r="G23" s="30">
        <v>74368</v>
      </c>
      <c r="H23" s="18"/>
      <c r="I23" s="43" t="e">
        <f t="shared" si="0"/>
        <v>#VALUE!</v>
      </c>
      <c r="J23" s="44"/>
      <c r="K23" s="43">
        <v>26.847568846815832</v>
      </c>
      <c r="L23" s="45"/>
    </row>
    <row r="24" spans="1:12" ht="24.95" customHeight="1" thickBot="1">
      <c r="A24" s="21"/>
      <c r="B24" s="46" t="s">
        <v>28</v>
      </c>
      <c r="C24" s="47" t="e">
        <f>IF(SUM(C12:C23)=0,"-",SUM(C12:C23))</f>
        <v>#REF!</v>
      </c>
      <c r="D24" s="48"/>
      <c r="E24" s="47">
        <f>SUM(E12:E23)</f>
        <v>472750</v>
      </c>
      <c r="F24" s="48"/>
      <c r="G24" s="49">
        <f>SUM(G12:G23)</f>
        <v>437701</v>
      </c>
      <c r="H24" s="48"/>
      <c r="I24" s="50" t="e">
        <f t="shared" si="0"/>
        <v>#REF!</v>
      </c>
      <c r="J24" s="51"/>
      <c r="K24" s="50">
        <f t="shared" ref="K24" si="1">IF(OR(E24="-",G24="-"),"-",(E24-G24)/G24*100)</f>
        <v>8.0075211160129864</v>
      </c>
      <c r="L24" s="23"/>
    </row>
    <row r="25" spans="1:12" ht="6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3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">
      <c r="B28" s="2"/>
    </row>
  </sheetData>
  <mergeCells count="9">
    <mergeCell ref="C6:D6"/>
    <mergeCell ref="I6:J6"/>
    <mergeCell ref="K6:L6"/>
    <mergeCell ref="C7:D7"/>
    <mergeCell ref="E7:F7"/>
    <mergeCell ref="G7:H7"/>
    <mergeCell ref="K7:L7"/>
    <mergeCell ref="K5:L5"/>
    <mergeCell ref="A2:L2"/>
  </mergeCells>
  <printOptions horizontalCentered="1"/>
  <pageMargins left="0.5" right="0.5" top="1" bottom="0.5" header="0.5" footer="0.5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76"/>
  <sheetViews>
    <sheetView tabSelected="1" topLeftCell="A53" workbookViewId="0">
      <selection activeCell="R14" sqref="R14"/>
    </sheetView>
  </sheetViews>
  <sheetFormatPr defaultColWidth="9.140625" defaultRowHeight="12.75"/>
  <cols>
    <col min="1" max="1" width="2.7109375" style="1" customWidth="1"/>
    <col min="2" max="2" width="33" style="1" customWidth="1"/>
    <col min="3" max="3" width="25.5703125" style="1" customWidth="1"/>
    <col min="4" max="4" width="11" style="1" customWidth="1"/>
    <col min="5" max="5" width="0.85546875" style="1" customWidth="1"/>
    <col min="6" max="6" width="10" style="1" customWidth="1"/>
    <col min="7" max="7" width="0.85546875" style="1" customWidth="1"/>
    <col min="8" max="8" width="10.28515625" style="1" customWidth="1"/>
    <col min="9" max="9" width="0.85546875" style="1" customWidth="1"/>
    <col min="10" max="10" width="9.5703125" style="1" customWidth="1"/>
    <col min="11" max="11" width="0.85546875" style="1" customWidth="1"/>
    <col min="12" max="12" width="9.140625" style="1" customWidth="1"/>
    <col min="13" max="13" width="0.85546875" style="1" customWidth="1"/>
    <col min="14" max="14" width="12" style="1" customWidth="1"/>
    <col min="15" max="15" width="0.85546875" style="1" customWidth="1"/>
    <col min="16" max="16" width="10.140625" style="1" customWidth="1"/>
    <col min="17" max="17" width="0.85546875" style="1" customWidth="1"/>
    <col min="18" max="18" width="10.5703125" style="1" customWidth="1"/>
    <col min="19" max="19" width="2.28515625" style="1" customWidth="1"/>
    <col min="20" max="20" width="9.85546875" style="1" customWidth="1"/>
    <col min="21" max="21" width="0.85546875" style="1" customWidth="1"/>
    <col min="22" max="22" width="9.140625" style="1" customWidth="1"/>
    <col min="23" max="23" width="0.85546875" style="1" customWidth="1"/>
    <col min="24" max="24" width="10.85546875" style="1" customWidth="1"/>
    <col min="25" max="25" width="0.85546875" style="1" customWidth="1"/>
    <col min="26" max="26" width="9.140625" style="1" hidden="1" customWidth="1"/>
    <col min="27" max="27" width="2.28515625" style="1" hidden="1" customWidth="1"/>
    <col min="28" max="28" width="16.42578125" style="1" customWidth="1"/>
    <col min="29" max="29" width="3.5703125" style="1" customWidth="1"/>
    <col min="30" max="16384" width="9.140625" style="1"/>
  </cols>
  <sheetData>
    <row r="1" spans="1:30" ht="15.7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30" ht="26.2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</row>
    <row r="3" spans="1:30" ht="20.25">
      <c r="A3" s="152" t="s">
        <v>1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</row>
    <row r="4" spans="1:30" ht="3.95" customHeigh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</row>
    <row r="5" spans="1:30" ht="15.7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Y5" s="52"/>
      <c r="Z5" s="52"/>
      <c r="AA5" s="52"/>
      <c r="AB5" s="52"/>
      <c r="AC5" s="52"/>
    </row>
    <row r="6" spans="1:30" ht="20.25">
      <c r="A6" s="53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 t="s">
        <v>30</v>
      </c>
      <c r="Y6" s="52"/>
      <c r="Z6" s="52"/>
      <c r="AA6" s="52"/>
      <c r="AB6" s="136" t="s">
        <v>31</v>
      </c>
      <c r="AC6" s="136"/>
    </row>
    <row r="7" spans="1:30" ht="3.95" customHeight="1" thickBo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</row>
    <row r="8" spans="1:30" ht="3.95" customHeight="1">
      <c r="A8" s="54"/>
      <c r="B8" s="55"/>
      <c r="C8" s="56"/>
      <c r="D8" s="55"/>
      <c r="E8" s="55"/>
      <c r="F8" s="55"/>
      <c r="G8" s="55"/>
      <c r="H8" s="57"/>
      <c r="I8" s="55"/>
      <c r="J8" s="57"/>
      <c r="K8" s="55"/>
      <c r="L8" s="55"/>
      <c r="M8" s="55"/>
      <c r="N8" s="57"/>
      <c r="O8" s="55"/>
      <c r="P8" s="55"/>
      <c r="Q8" s="55"/>
      <c r="R8" s="57"/>
      <c r="S8" s="55"/>
      <c r="T8" s="55"/>
      <c r="U8" s="55"/>
      <c r="V8" s="57"/>
      <c r="W8" s="55"/>
      <c r="X8" s="57"/>
      <c r="Y8" s="55"/>
      <c r="Z8" s="57"/>
      <c r="AA8" s="55"/>
      <c r="AB8" s="57"/>
      <c r="AC8" s="58"/>
    </row>
    <row r="9" spans="1:30" ht="16.5" thickBot="1">
      <c r="A9" s="59"/>
      <c r="B9" s="60" t="s">
        <v>32</v>
      </c>
      <c r="C9" s="61" t="s">
        <v>9</v>
      </c>
      <c r="D9" s="146" t="s">
        <v>33</v>
      </c>
      <c r="E9" s="146"/>
      <c r="F9" s="62" t="s">
        <v>34</v>
      </c>
      <c r="G9" s="63"/>
      <c r="H9" s="147" t="s">
        <v>35</v>
      </c>
      <c r="I9" s="146"/>
      <c r="J9" s="148" t="s">
        <v>36</v>
      </c>
      <c r="K9" s="149"/>
      <c r="L9" s="149"/>
      <c r="M9" s="149"/>
      <c r="N9" s="148" t="s">
        <v>37</v>
      </c>
      <c r="O9" s="149"/>
      <c r="P9" s="149"/>
      <c r="Q9" s="149"/>
      <c r="R9" s="148" t="s">
        <v>38</v>
      </c>
      <c r="S9" s="149"/>
      <c r="T9" s="149"/>
      <c r="U9" s="150"/>
      <c r="V9" s="147" t="s">
        <v>34</v>
      </c>
      <c r="W9" s="146"/>
      <c r="X9" s="147" t="s">
        <v>39</v>
      </c>
      <c r="Y9" s="146"/>
      <c r="Z9" s="64"/>
      <c r="AA9" s="65"/>
      <c r="AB9" s="147" t="s">
        <v>40</v>
      </c>
      <c r="AC9" s="153"/>
    </row>
    <row r="10" spans="1:30" ht="53.25" customHeight="1">
      <c r="A10" s="59"/>
      <c r="B10" s="60"/>
      <c r="C10" s="66" t="s">
        <v>41</v>
      </c>
      <c r="D10" s="67" t="s">
        <v>42</v>
      </c>
      <c r="E10" s="68"/>
      <c r="F10" s="69" t="s">
        <v>43</v>
      </c>
      <c r="G10" s="68"/>
      <c r="H10" s="154" t="s">
        <v>44</v>
      </c>
      <c r="I10" s="155"/>
      <c r="J10" s="154" t="s">
        <v>45</v>
      </c>
      <c r="K10" s="155"/>
      <c r="L10" s="156" t="s">
        <v>46</v>
      </c>
      <c r="M10" s="157"/>
      <c r="N10" s="154" t="s">
        <v>47</v>
      </c>
      <c r="O10" s="155"/>
      <c r="P10" s="156" t="s">
        <v>48</v>
      </c>
      <c r="Q10" s="157"/>
      <c r="R10" s="154" t="s">
        <v>49</v>
      </c>
      <c r="S10" s="155"/>
      <c r="T10" s="156" t="s">
        <v>50</v>
      </c>
      <c r="U10" s="158"/>
      <c r="V10" s="154" t="s">
        <v>51</v>
      </c>
      <c r="W10" s="155"/>
      <c r="X10" s="70"/>
      <c r="Y10" s="71"/>
      <c r="Z10" s="154" t="s">
        <v>8</v>
      </c>
      <c r="AA10" s="155"/>
      <c r="AB10" s="154" t="s">
        <v>52</v>
      </c>
      <c r="AC10" s="159"/>
    </row>
    <row r="11" spans="1:30" ht="3.95" customHeight="1" thickBot="1">
      <c r="A11" s="72"/>
      <c r="B11" s="73"/>
      <c r="C11" s="74"/>
      <c r="D11" s="73"/>
      <c r="E11" s="73"/>
      <c r="F11" s="75"/>
      <c r="G11" s="73"/>
      <c r="H11" s="75"/>
      <c r="I11" s="73"/>
      <c r="J11" s="75"/>
      <c r="K11" s="73"/>
      <c r="L11" s="75"/>
      <c r="M11" s="73"/>
      <c r="N11" s="75"/>
      <c r="O11" s="73"/>
      <c r="P11" s="75"/>
      <c r="Q11" s="73"/>
      <c r="R11" s="75"/>
      <c r="S11" s="73"/>
      <c r="T11" s="75"/>
      <c r="U11" s="76"/>
      <c r="V11" s="75"/>
      <c r="W11" s="73"/>
      <c r="X11" s="75"/>
      <c r="Y11" s="73"/>
      <c r="Z11" s="75"/>
      <c r="AA11" s="73"/>
      <c r="AB11" s="75"/>
      <c r="AC11" s="77"/>
      <c r="AD11" s="78"/>
    </row>
    <row r="12" spans="1:30" ht="15.95" customHeight="1">
      <c r="A12" s="54"/>
      <c r="B12" s="79" t="s">
        <v>53</v>
      </c>
      <c r="C12" s="80"/>
      <c r="D12" s="81"/>
      <c r="E12" s="81"/>
      <c r="F12" s="82"/>
      <c r="G12" s="81"/>
      <c r="H12" s="82"/>
      <c r="I12" s="81"/>
      <c r="J12" s="82"/>
      <c r="K12" s="81"/>
      <c r="L12" s="82"/>
      <c r="M12" s="81"/>
      <c r="N12" s="82"/>
      <c r="O12" s="81"/>
      <c r="P12" s="82"/>
      <c r="Q12" s="81"/>
      <c r="R12" s="82"/>
      <c r="S12" s="81"/>
      <c r="T12" s="82"/>
      <c r="U12" s="83"/>
      <c r="V12" s="82"/>
      <c r="W12" s="81"/>
      <c r="X12" s="82"/>
      <c r="Y12" s="81"/>
      <c r="Z12" s="82"/>
      <c r="AA12" s="81"/>
      <c r="AB12" s="82"/>
      <c r="AC12" s="84"/>
      <c r="AD12" s="78"/>
    </row>
    <row r="13" spans="1:30" ht="21.95" hidden="1" customHeight="1">
      <c r="A13" s="59"/>
      <c r="B13" s="160" t="s">
        <v>14</v>
      </c>
      <c r="C13" s="85" t="s">
        <v>54</v>
      </c>
      <c r="D13" s="86" t="e">
        <f>[1]SEP00!$P$16</f>
        <v>#REF!</v>
      </c>
      <c r="E13" s="86"/>
      <c r="F13" s="87"/>
      <c r="G13" s="86"/>
      <c r="H13" s="87">
        <f>[1]SEP00!$P$17</f>
        <v>0</v>
      </c>
      <c r="I13" s="86"/>
      <c r="J13" s="87" t="e">
        <f>[1]SEP00!$P$18</f>
        <v>#REF!</v>
      </c>
      <c r="K13" s="86"/>
      <c r="L13" s="87" t="e">
        <f>[1]SEP00!$P$19</f>
        <v>#REF!</v>
      </c>
      <c r="M13" s="86"/>
      <c r="N13" s="87" t="e">
        <f>[1]SEP00!$P$20</f>
        <v>#REF!</v>
      </c>
      <c r="O13" s="86"/>
      <c r="P13" s="87" t="e">
        <f>[1]SEP00!$P$21</f>
        <v>#REF!</v>
      </c>
      <c r="Q13" s="86"/>
      <c r="R13" s="87" t="e">
        <f>[1]SEP00!$P$22</f>
        <v>#REF!</v>
      </c>
      <c r="S13" s="86"/>
      <c r="T13" s="88" t="e">
        <f>[1]SEP00!$P$23</f>
        <v>#REF!</v>
      </c>
      <c r="U13" s="89"/>
      <c r="V13" s="87" t="e">
        <f>[1]SEP00!$P$24</f>
        <v>#REF!</v>
      </c>
      <c r="W13" s="86"/>
      <c r="X13" s="87" t="e">
        <f>SUM(D13,H13,J13,L13,N13,P13,R13,V13)</f>
        <v>#REF!</v>
      </c>
      <c r="Y13" s="86"/>
      <c r="Z13" s="90"/>
      <c r="AA13" s="91"/>
      <c r="AB13" s="90"/>
      <c r="AC13" s="92"/>
      <c r="AD13" s="78"/>
    </row>
    <row r="14" spans="1:30" ht="33.950000000000003" customHeight="1">
      <c r="A14" s="59"/>
      <c r="B14" s="160"/>
      <c r="C14" s="85" t="s">
        <v>55</v>
      </c>
      <c r="D14" s="86">
        <v>212</v>
      </c>
      <c r="E14" s="86"/>
      <c r="F14" s="87">
        <v>202</v>
      </c>
      <c r="G14" s="86"/>
      <c r="H14" s="87" t="s">
        <v>63</v>
      </c>
      <c r="I14" s="86"/>
      <c r="J14" s="87">
        <v>411</v>
      </c>
      <c r="K14" s="86"/>
      <c r="L14" s="87">
        <v>2</v>
      </c>
      <c r="M14" s="86"/>
      <c r="N14" s="87" t="s">
        <v>63</v>
      </c>
      <c r="O14" s="86"/>
      <c r="P14" s="87">
        <v>29</v>
      </c>
      <c r="Q14" s="86"/>
      <c r="R14" s="88">
        <v>6716</v>
      </c>
      <c r="S14" s="89"/>
      <c r="T14" s="87">
        <v>390</v>
      </c>
      <c r="U14" s="89"/>
      <c r="V14" s="87">
        <v>1746</v>
      </c>
      <c r="W14" s="86"/>
      <c r="X14" s="88">
        <v>9318</v>
      </c>
      <c r="Y14" s="86"/>
      <c r="Z14" s="90" t="e">
        <v>#REF!</v>
      </c>
      <c r="AA14" s="91"/>
      <c r="AB14" s="90"/>
      <c r="AC14" s="92"/>
      <c r="AD14" s="78"/>
    </row>
    <row r="15" spans="1:30" ht="33.950000000000003" customHeight="1">
      <c r="A15" s="93"/>
      <c r="B15" s="161"/>
      <c r="C15" s="94" t="s">
        <v>56</v>
      </c>
      <c r="D15" s="95">
        <v>255</v>
      </c>
      <c r="E15" s="96"/>
      <c r="F15" s="95">
        <v>246</v>
      </c>
      <c r="G15" s="96"/>
      <c r="H15" s="95" t="s">
        <v>63</v>
      </c>
      <c r="I15" s="96"/>
      <c r="J15" s="95">
        <v>687</v>
      </c>
      <c r="K15" s="96"/>
      <c r="L15" s="95">
        <v>3</v>
      </c>
      <c r="M15" s="96"/>
      <c r="N15" s="95" t="s">
        <v>63</v>
      </c>
      <c r="O15" s="96"/>
      <c r="P15" s="95">
        <v>57</v>
      </c>
      <c r="Q15" s="96"/>
      <c r="R15" s="97">
        <v>6389</v>
      </c>
      <c r="S15" s="98"/>
      <c r="T15" s="95">
        <v>367</v>
      </c>
      <c r="U15" s="98"/>
      <c r="V15" s="95">
        <v>1356</v>
      </c>
      <c r="W15" s="98"/>
      <c r="X15" s="97">
        <v>8993</v>
      </c>
      <c r="Y15" s="96"/>
      <c r="Z15" s="99"/>
      <c r="AA15" s="100"/>
      <c r="AB15" s="99">
        <v>3.6139219392861111</v>
      </c>
      <c r="AC15" s="101"/>
      <c r="AD15" s="78"/>
    </row>
    <row r="16" spans="1:30" ht="21.95" hidden="1" customHeight="1">
      <c r="A16" s="59"/>
      <c r="B16" s="162" t="s">
        <v>15</v>
      </c>
      <c r="C16" s="85" t="s">
        <v>54</v>
      </c>
      <c r="D16" s="86">
        <v>0</v>
      </c>
      <c r="E16" s="86"/>
      <c r="F16" s="87" t="e">
        <v>#REF!</v>
      </c>
      <c r="G16" s="86"/>
      <c r="H16" s="87">
        <v>0</v>
      </c>
      <c r="I16" s="86"/>
      <c r="J16" s="87" t="e">
        <v>#REF!</v>
      </c>
      <c r="K16" s="86"/>
      <c r="L16" s="87" t="e">
        <v>#REF!</v>
      </c>
      <c r="M16" s="86"/>
      <c r="N16" s="87" t="e">
        <v>#REF!</v>
      </c>
      <c r="O16" s="86"/>
      <c r="P16" s="87" t="e">
        <v>#REF!</v>
      </c>
      <c r="Q16" s="86"/>
      <c r="R16" s="88" t="e">
        <v>#REF!</v>
      </c>
      <c r="S16" s="89"/>
      <c r="T16" s="87" t="e">
        <v>#REF!</v>
      </c>
      <c r="U16" s="89"/>
      <c r="V16" s="87" t="e">
        <v>#REF!</v>
      </c>
      <c r="W16" s="86"/>
      <c r="X16" s="87" t="e">
        <v>#REF!</v>
      </c>
      <c r="Y16" s="86"/>
      <c r="Z16" s="90"/>
      <c r="AA16" s="91"/>
      <c r="AB16" s="90"/>
      <c r="AC16" s="92"/>
      <c r="AD16" s="78"/>
    </row>
    <row r="17" spans="1:30" ht="33.950000000000003" customHeight="1">
      <c r="A17" s="59"/>
      <c r="B17" s="160"/>
      <c r="C17" s="85" t="s">
        <v>55</v>
      </c>
      <c r="D17" s="87">
        <v>5179</v>
      </c>
      <c r="E17" s="86"/>
      <c r="F17" s="87">
        <v>3244</v>
      </c>
      <c r="G17" s="86"/>
      <c r="H17" s="87">
        <v>66</v>
      </c>
      <c r="I17" s="86"/>
      <c r="J17" s="87">
        <v>37</v>
      </c>
      <c r="K17" s="86"/>
      <c r="L17" s="87">
        <v>173</v>
      </c>
      <c r="M17" s="86"/>
      <c r="N17" s="87">
        <v>1293</v>
      </c>
      <c r="O17" s="86"/>
      <c r="P17" s="88">
        <v>8642</v>
      </c>
      <c r="Q17" s="89"/>
      <c r="R17" s="87">
        <v>1901</v>
      </c>
      <c r="S17" s="89"/>
      <c r="T17" s="87">
        <v>116</v>
      </c>
      <c r="U17" s="89"/>
      <c r="V17" s="87">
        <v>4900</v>
      </c>
      <c r="W17" s="86"/>
      <c r="X17" s="88">
        <v>25435</v>
      </c>
      <c r="Y17" s="86"/>
      <c r="Z17" s="90" t="e">
        <v>#REF!</v>
      </c>
      <c r="AA17" s="91"/>
      <c r="AB17" s="90"/>
      <c r="AC17" s="92"/>
      <c r="AD17" s="78"/>
    </row>
    <row r="18" spans="1:30" ht="33.950000000000003" customHeight="1">
      <c r="A18" s="93"/>
      <c r="B18" s="161"/>
      <c r="C18" s="94" t="s">
        <v>56</v>
      </c>
      <c r="D18" s="95">
        <v>5164</v>
      </c>
      <c r="E18" s="96"/>
      <c r="F18" s="95">
        <v>3385</v>
      </c>
      <c r="G18" s="96"/>
      <c r="H18" s="95">
        <v>75</v>
      </c>
      <c r="I18" s="96"/>
      <c r="J18" s="95">
        <v>66</v>
      </c>
      <c r="K18" s="96"/>
      <c r="L18" s="95">
        <v>215</v>
      </c>
      <c r="M18" s="96"/>
      <c r="N18" s="95">
        <v>792</v>
      </c>
      <c r="O18" s="96"/>
      <c r="P18" s="97">
        <v>8628</v>
      </c>
      <c r="Q18" s="98"/>
      <c r="R18" s="95">
        <v>1699</v>
      </c>
      <c r="S18" s="98"/>
      <c r="T18" s="95">
        <v>103</v>
      </c>
      <c r="U18" s="98"/>
      <c r="V18" s="95">
        <v>4397</v>
      </c>
      <c r="W18" s="96"/>
      <c r="X18" s="97">
        <v>24421</v>
      </c>
      <c r="Y18" s="96"/>
      <c r="Z18" s="99"/>
      <c r="AA18" s="100"/>
      <c r="AB18" s="99">
        <v>4.1521641210433637</v>
      </c>
      <c r="AC18" s="101"/>
      <c r="AD18" s="78"/>
    </row>
    <row r="19" spans="1:30" ht="21.95" hidden="1" customHeight="1">
      <c r="A19" s="59"/>
      <c r="B19" s="102"/>
      <c r="C19" s="85" t="s">
        <v>54</v>
      </c>
      <c r="D19" s="86" t="e">
        <v>#REF!</v>
      </c>
      <c r="E19" s="86"/>
      <c r="F19" s="103" t="e">
        <v>#REF!</v>
      </c>
      <c r="G19" s="86"/>
      <c r="H19" s="103">
        <v>0</v>
      </c>
      <c r="I19" s="86"/>
      <c r="J19" s="103" t="e">
        <v>#REF!</v>
      </c>
      <c r="K19" s="86"/>
      <c r="L19" s="103" t="e">
        <v>#REF!</v>
      </c>
      <c r="M19" s="86"/>
      <c r="N19" s="103" t="e">
        <v>#REF!</v>
      </c>
      <c r="O19" s="86"/>
      <c r="P19" s="103" t="e">
        <v>#REF!</v>
      </c>
      <c r="Q19" s="86"/>
      <c r="R19" s="103" t="e">
        <v>#REF!</v>
      </c>
      <c r="S19" s="89"/>
      <c r="T19" s="86" t="e">
        <v>#REF!</v>
      </c>
      <c r="U19" s="89"/>
      <c r="V19" s="86" t="e">
        <v>#REF!</v>
      </c>
      <c r="W19" s="86"/>
      <c r="X19" s="103" t="e">
        <v>#REF!</v>
      </c>
      <c r="Y19" s="86"/>
      <c r="Z19" s="90"/>
      <c r="AA19" s="91"/>
      <c r="AB19" s="90"/>
      <c r="AC19" s="92"/>
      <c r="AD19" s="78"/>
    </row>
    <row r="20" spans="1:30" ht="33.950000000000003" customHeight="1">
      <c r="A20" s="59"/>
      <c r="B20" s="102" t="s">
        <v>57</v>
      </c>
      <c r="C20" s="85" t="s">
        <v>55</v>
      </c>
      <c r="D20" s="86">
        <v>5391</v>
      </c>
      <c r="E20" s="86"/>
      <c r="F20" s="87">
        <v>3446</v>
      </c>
      <c r="G20" s="86"/>
      <c r="H20" s="87">
        <v>66</v>
      </c>
      <c r="I20" s="86"/>
      <c r="J20" s="87">
        <v>448</v>
      </c>
      <c r="K20" s="86"/>
      <c r="L20" s="87">
        <v>175</v>
      </c>
      <c r="M20" s="86"/>
      <c r="N20" s="87">
        <v>1293</v>
      </c>
      <c r="O20" s="86"/>
      <c r="P20" s="87">
        <v>8671</v>
      </c>
      <c r="Q20" s="86"/>
      <c r="R20" s="87">
        <v>8617</v>
      </c>
      <c r="S20" s="89"/>
      <c r="T20" s="86">
        <v>506</v>
      </c>
      <c r="U20" s="89"/>
      <c r="V20" s="86">
        <v>6646</v>
      </c>
      <c r="W20" s="86"/>
      <c r="X20" s="87">
        <v>34753</v>
      </c>
      <c r="Y20" s="86"/>
      <c r="Z20" s="90" t="e">
        <v>#REF!</v>
      </c>
      <c r="AA20" s="91"/>
      <c r="AB20" s="90"/>
      <c r="AC20" s="92"/>
      <c r="AD20" s="78"/>
    </row>
    <row r="21" spans="1:30" ht="33.950000000000003" customHeight="1">
      <c r="A21" s="93"/>
      <c r="B21" s="104"/>
      <c r="C21" s="94" t="s">
        <v>56</v>
      </c>
      <c r="D21" s="96">
        <v>5419</v>
      </c>
      <c r="E21" s="96"/>
      <c r="F21" s="95">
        <v>3631</v>
      </c>
      <c r="G21" s="96"/>
      <c r="H21" s="95">
        <v>75</v>
      </c>
      <c r="I21" s="96"/>
      <c r="J21" s="95">
        <v>753</v>
      </c>
      <c r="K21" s="96"/>
      <c r="L21" s="95">
        <v>218</v>
      </c>
      <c r="M21" s="96"/>
      <c r="N21" s="95">
        <v>792</v>
      </c>
      <c r="O21" s="96"/>
      <c r="P21" s="95">
        <v>8685</v>
      </c>
      <c r="Q21" s="96"/>
      <c r="R21" s="95">
        <v>8088</v>
      </c>
      <c r="S21" s="98"/>
      <c r="T21" s="96">
        <v>470</v>
      </c>
      <c r="U21" s="98"/>
      <c r="V21" s="96">
        <v>5753</v>
      </c>
      <c r="W21" s="96"/>
      <c r="X21" s="95">
        <v>33414</v>
      </c>
      <c r="Y21" s="96"/>
      <c r="Z21" s="99"/>
      <c r="AA21" s="100"/>
      <c r="AB21" s="99">
        <v>4.0073023283653555</v>
      </c>
      <c r="AC21" s="101"/>
      <c r="AD21" s="78"/>
    </row>
    <row r="22" spans="1:30" ht="21.95" hidden="1" customHeight="1">
      <c r="A22" s="59"/>
      <c r="B22" s="105"/>
      <c r="C22" s="85" t="s">
        <v>54</v>
      </c>
      <c r="D22" s="86">
        <v>0</v>
      </c>
      <c r="E22" s="86"/>
      <c r="F22" s="87">
        <v>0</v>
      </c>
      <c r="G22" s="86"/>
      <c r="H22" s="87" t="e">
        <v>#REF!</v>
      </c>
      <c r="I22" s="86"/>
      <c r="J22" s="87">
        <v>0</v>
      </c>
      <c r="K22" s="86"/>
      <c r="L22" s="87" t="s">
        <v>63</v>
      </c>
      <c r="M22" s="86"/>
      <c r="N22" s="87" t="s">
        <v>63</v>
      </c>
      <c r="O22" s="86"/>
      <c r="P22" s="87" t="s">
        <v>63</v>
      </c>
      <c r="Q22" s="86"/>
      <c r="R22" s="88" t="s">
        <v>63</v>
      </c>
      <c r="S22" s="89"/>
      <c r="T22" s="87" t="s">
        <v>63</v>
      </c>
      <c r="U22" s="89"/>
      <c r="V22" s="87" t="s">
        <v>63</v>
      </c>
      <c r="W22" s="86"/>
      <c r="X22" s="87" t="e">
        <v>#REF!</v>
      </c>
      <c r="Y22" s="86"/>
      <c r="Z22" s="90"/>
      <c r="AA22" s="91"/>
      <c r="AB22" s="90"/>
      <c r="AC22" s="92"/>
      <c r="AD22" s="78"/>
    </row>
    <row r="23" spans="1:30" ht="33.950000000000003" customHeight="1">
      <c r="A23" s="59"/>
      <c r="B23" s="105" t="s">
        <v>17</v>
      </c>
      <c r="C23" s="85" t="s">
        <v>55</v>
      </c>
      <c r="D23" s="87">
        <v>19538</v>
      </c>
      <c r="E23" s="86"/>
      <c r="F23" s="87">
        <v>481</v>
      </c>
      <c r="G23" s="86"/>
      <c r="H23" s="87">
        <v>9292</v>
      </c>
      <c r="I23" s="86"/>
      <c r="J23" s="87">
        <v>346</v>
      </c>
      <c r="K23" s="86"/>
      <c r="L23" s="87">
        <v>2226</v>
      </c>
      <c r="M23" s="86"/>
      <c r="N23" s="88">
        <v>28478</v>
      </c>
      <c r="O23" s="89"/>
      <c r="P23" s="87">
        <v>9129</v>
      </c>
      <c r="Q23" s="89"/>
      <c r="R23" s="87">
        <v>264</v>
      </c>
      <c r="S23" s="89"/>
      <c r="T23" s="87">
        <v>13</v>
      </c>
      <c r="U23" s="89"/>
      <c r="V23" s="87">
        <v>6210</v>
      </c>
      <c r="W23" s="86"/>
      <c r="X23" s="88">
        <v>75964</v>
      </c>
      <c r="Y23" s="86"/>
      <c r="Z23" s="90" t="e">
        <v>#REF!</v>
      </c>
      <c r="AA23" s="91"/>
      <c r="AB23" s="90"/>
      <c r="AC23" s="92"/>
      <c r="AD23" s="78"/>
    </row>
    <row r="24" spans="1:30" ht="33.950000000000003" customHeight="1">
      <c r="A24" s="93"/>
      <c r="B24" s="106"/>
      <c r="C24" s="94" t="s">
        <v>56</v>
      </c>
      <c r="D24" s="95">
        <v>22688</v>
      </c>
      <c r="E24" s="96"/>
      <c r="F24" s="95">
        <v>875</v>
      </c>
      <c r="G24" s="96"/>
      <c r="H24" s="95">
        <v>8432</v>
      </c>
      <c r="I24" s="96"/>
      <c r="J24" s="95">
        <v>349</v>
      </c>
      <c r="K24" s="96"/>
      <c r="L24" s="95">
        <v>3010</v>
      </c>
      <c r="M24" s="96"/>
      <c r="N24" s="97">
        <v>26015</v>
      </c>
      <c r="O24" s="98"/>
      <c r="P24" s="95">
        <v>8401</v>
      </c>
      <c r="Q24" s="98"/>
      <c r="R24" s="95">
        <v>264</v>
      </c>
      <c r="S24" s="98"/>
      <c r="T24" s="95">
        <v>13</v>
      </c>
      <c r="U24" s="98"/>
      <c r="V24" s="95">
        <v>6746</v>
      </c>
      <c r="W24" s="96"/>
      <c r="X24" s="97">
        <v>76780</v>
      </c>
      <c r="Y24" s="96"/>
      <c r="Z24" s="99"/>
      <c r="AA24" s="100"/>
      <c r="AB24" s="99">
        <v>-1.0627767647824955</v>
      </c>
      <c r="AC24" s="101"/>
      <c r="AD24" s="78"/>
    </row>
    <row r="25" spans="1:30" ht="21.95" hidden="1" customHeight="1">
      <c r="A25" s="59"/>
      <c r="B25" s="105"/>
      <c r="C25" s="85" t="s">
        <v>54</v>
      </c>
      <c r="D25" s="86">
        <v>0</v>
      </c>
      <c r="E25" s="86"/>
      <c r="F25" s="87">
        <v>0</v>
      </c>
      <c r="G25" s="86"/>
      <c r="H25" s="87">
        <v>0</v>
      </c>
      <c r="I25" s="86"/>
      <c r="J25" s="87" t="e">
        <v>#REF!</v>
      </c>
      <c r="K25" s="86"/>
      <c r="L25" s="87">
        <v>0</v>
      </c>
      <c r="M25" s="86"/>
      <c r="N25" s="87" t="s">
        <v>63</v>
      </c>
      <c r="O25" s="86"/>
      <c r="P25" s="87" t="s">
        <v>63</v>
      </c>
      <c r="Q25" s="86"/>
      <c r="R25" s="88" t="s">
        <v>63</v>
      </c>
      <c r="S25" s="89"/>
      <c r="T25" s="87" t="s">
        <v>63</v>
      </c>
      <c r="U25" s="89"/>
      <c r="V25" s="87" t="s">
        <v>63</v>
      </c>
      <c r="W25" s="86"/>
      <c r="X25" s="87" t="e">
        <v>#REF!</v>
      </c>
      <c r="Y25" s="86"/>
      <c r="Z25" s="90"/>
      <c r="AA25" s="91"/>
      <c r="AB25" s="90"/>
      <c r="AC25" s="92"/>
      <c r="AD25" s="78"/>
    </row>
    <row r="26" spans="1:30" ht="33.950000000000003" customHeight="1">
      <c r="A26" s="59"/>
      <c r="B26" s="105" t="s">
        <v>18</v>
      </c>
      <c r="C26" s="85" t="s">
        <v>55</v>
      </c>
      <c r="D26" s="87">
        <v>13429</v>
      </c>
      <c r="E26" s="86"/>
      <c r="F26" s="87">
        <v>538</v>
      </c>
      <c r="G26" s="86"/>
      <c r="H26" s="87">
        <v>6081</v>
      </c>
      <c r="I26" s="86"/>
      <c r="J26" s="87">
        <v>1433</v>
      </c>
      <c r="K26" s="86"/>
      <c r="L26" s="88">
        <v>778</v>
      </c>
      <c r="M26" s="89"/>
      <c r="N26" s="87">
        <v>4349</v>
      </c>
      <c r="O26" s="89"/>
      <c r="P26" s="87">
        <v>3511</v>
      </c>
      <c r="Q26" s="86"/>
      <c r="R26" s="88">
        <v>4538</v>
      </c>
      <c r="S26" s="89"/>
      <c r="T26" s="87">
        <v>303</v>
      </c>
      <c r="U26" s="89"/>
      <c r="V26" s="87">
        <v>11480</v>
      </c>
      <c r="W26" s="86"/>
      <c r="X26" s="88">
        <v>46137</v>
      </c>
      <c r="Y26" s="86"/>
      <c r="Z26" s="90" t="e">
        <v>#REF!</v>
      </c>
      <c r="AA26" s="91"/>
      <c r="AB26" s="90"/>
      <c r="AC26" s="92"/>
      <c r="AD26" s="78"/>
    </row>
    <row r="27" spans="1:30" ht="33.950000000000003" customHeight="1">
      <c r="A27" s="93"/>
      <c r="B27" s="106"/>
      <c r="C27" s="94" t="s">
        <v>56</v>
      </c>
      <c r="D27" s="95">
        <v>13919</v>
      </c>
      <c r="E27" s="96"/>
      <c r="F27" s="95">
        <v>763</v>
      </c>
      <c r="G27" s="96"/>
      <c r="H27" s="95">
        <v>6229</v>
      </c>
      <c r="I27" s="96"/>
      <c r="J27" s="95">
        <v>1155</v>
      </c>
      <c r="K27" s="96"/>
      <c r="L27" s="97">
        <v>988</v>
      </c>
      <c r="M27" s="98"/>
      <c r="N27" s="95">
        <v>4844</v>
      </c>
      <c r="O27" s="98"/>
      <c r="P27" s="95">
        <v>2851</v>
      </c>
      <c r="Q27" s="96"/>
      <c r="R27" s="97">
        <v>5066</v>
      </c>
      <c r="S27" s="98"/>
      <c r="T27" s="95">
        <v>309</v>
      </c>
      <c r="U27" s="98"/>
      <c r="V27" s="95">
        <v>7271</v>
      </c>
      <c r="W27" s="96"/>
      <c r="X27" s="97">
        <v>43086</v>
      </c>
      <c r="Y27" s="96"/>
      <c r="Z27" s="99"/>
      <c r="AA27" s="100"/>
      <c r="AB27" s="99">
        <v>7.0811864642807407</v>
      </c>
      <c r="AC27" s="101"/>
      <c r="AD27" s="78"/>
    </row>
    <row r="28" spans="1:30" ht="21.95" hidden="1" customHeight="1">
      <c r="A28" s="59"/>
      <c r="B28" s="105"/>
      <c r="C28" s="85" t="s">
        <v>54</v>
      </c>
      <c r="D28" s="86" t="e">
        <v>#REF!</v>
      </c>
      <c r="E28" s="86"/>
      <c r="F28" s="103" t="e">
        <v>#REF!</v>
      </c>
      <c r="G28" s="86"/>
      <c r="H28" s="103">
        <v>0</v>
      </c>
      <c r="I28" s="86"/>
      <c r="J28" s="103">
        <v>0</v>
      </c>
      <c r="K28" s="86"/>
      <c r="L28" s="103" t="e">
        <v>#REF!</v>
      </c>
      <c r="M28" s="86"/>
      <c r="N28" s="103">
        <v>0</v>
      </c>
      <c r="O28" s="86"/>
      <c r="P28" s="103" t="e">
        <v>#REF!</v>
      </c>
      <c r="Q28" s="86"/>
      <c r="R28" s="103" t="e">
        <v>#REF!</v>
      </c>
      <c r="S28" s="89"/>
      <c r="T28" s="103" t="e">
        <v>#REF!</v>
      </c>
      <c r="U28" s="89"/>
      <c r="V28" s="103" t="e">
        <v>#REF!</v>
      </c>
      <c r="W28" s="86"/>
      <c r="X28" s="87" t="e">
        <v>#REF!</v>
      </c>
      <c r="Y28" s="86"/>
      <c r="Z28" s="90"/>
      <c r="AA28" s="91"/>
      <c r="AB28" s="90"/>
      <c r="AC28" s="92"/>
      <c r="AD28" s="78"/>
    </row>
    <row r="29" spans="1:30" ht="33.950000000000003" customHeight="1">
      <c r="A29" s="59"/>
      <c r="B29" s="105" t="s">
        <v>58</v>
      </c>
      <c r="C29" s="85" t="s">
        <v>55</v>
      </c>
      <c r="D29" s="86">
        <v>2682</v>
      </c>
      <c r="E29" s="86"/>
      <c r="F29" s="87">
        <v>77</v>
      </c>
      <c r="G29" s="86"/>
      <c r="H29" s="87" t="s">
        <v>63</v>
      </c>
      <c r="I29" s="86"/>
      <c r="J29" s="87" t="s">
        <v>63</v>
      </c>
      <c r="K29" s="86"/>
      <c r="L29" s="87" t="s">
        <v>63</v>
      </c>
      <c r="M29" s="86"/>
      <c r="N29" s="87">
        <v>11838</v>
      </c>
      <c r="O29" s="86"/>
      <c r="P29" s="87">
        <v>1490</v>
      </c>
      <c r="Q29" s="86"/>
      <c r="R29" s="87">
        <v>7336</v>
      </c>
      <c r="S29" s="89"/>
      <c r="T29" s="87">
        <v>380</v>
      </c>
      <c r="U29" s="89"/>
      <c r="V29" s="87">
        <v>2563</v>
      </c>
      <c r="W29" s="86"/>
      <c r="X29" s="87">
        <v>25986</v>
      </c>
      <c r="Y29" s="86"/>
      <c r="Z29" s="90" t="e">
        <v>#REF!</v>
      </c>
      <c r="AA29" s="91"/>
      <c r="AB29" s="90"/>
      <c r="AC29" s="92"/>
      <c r="AD29" s="78"/>
    </row>
    <row r="30" spans="1:30" ht="33.950000000000003" customHeight="1">
      <c r="A30" s="93"/>
      <c r="B30" s="106"/>
      <c r="C30" s="94" t="s">
        <v>56</v>
      </c>
      <c r="D30" s="95">
        <v>2687</v>
      </c>
      <c r="E30" s="96"/>
      <c r="F30" s="95">
        <v>97</v>
      </c>
      <c r="G30" s="96"/>
      <c r="H30" s="95" t="s">
        <v>63</v>
      </c>
      <c r="I30" s="96"/>
      <c r="J30" s="95" t="s">
        <v>63</v>
      </c>
      <c r="K30" s="96"/>
      <c r="L30" s="95" t="s">
        <v>63</v>
      </c>
      <c r="M30" s="96"/>
      <c r="N30" s="95">
        <v>11219</v>
      </c>
      <c r="O30" s="96"/>
      <c r="P30" s="95">
        <v>1299</v>
      </c>
      <c r="Q30" s="96"/>
      <c r="R30" s="95">
        <v>6653</v>
      </c>
      <c r="S30" s="98"/>
      <c r="T30" s="95">
        <v>345</v>
      </c>
      <c r="U30" s="98"/>
      <c r="V30" s="95">
        <v>1889</v>
      </c>
      <c r="W30" s="96"/>
      <c r="X30" s="95">
        <v>23844</v>
      </c>
      <c r="Y30" s="96"/>
      <c r="Z30" s="99"/>
      <c r="AA30" s="100"/>
      <c r="AB30" s="99">
        <v>8.983392048314041</v>
      </c>
      <c r="AC30" s="101"/>
      <c r="AD30" s="78"/>
    </row>
    <row r="31" spans="1:30" ht="21.95" hidden="1" customHeight="1">
      <c r="A31" s="59"/>
      <c r="B31" s="105"/>
      <c r="C31" s="85" t="s">
        <v>54</v>
      </c>
      <c r="D31" s="86" t="s">
        <v>63</v>
      </c>
      <c r="E31" s="86"/>
      <c r="F31" s="87" t="e">
        <v>#REF!</v>
      </c>
      <c r="G31" s="86"/>
      <c r="H31" s="87" t="e">
        <v>#REF!</v>
      </c>
      <c r="I31" s="86"/>
      <c r="J31" s="87">
        <v>0</v>
      </c>
      <c r="K31" s="86"/>
      <c r="L31" s="87">
        <v>0</v>
      </c>
      <c r="M31" s="86"/>
      <c r="N31" s="87" t="e">
        <v>#REF!</v>
      </c>
      <c r="O31" s="86"/>
      <c r="P31" s="87">
        <v>0</v>
      </c>
      <c r="Q31" s="86"/>
      <c r="R31" s="88" t="s">
        <v>63</v>
      </c>
      <c r="S31" s="89"/>
      <c r="T31" s="87" t="s">
        <v>63</v>
      </c>
      <c r="U31" s="89"/>
      <c r="V31" s="87" t="s">
        <v>63</v>
      </c>
      <c r="W31" s="86"/>
      <c r="X31" s="87" t="e">
        <v>#REF!</v>
      </c>
      <c r="Y31" s="86"/>
      <c r="Z31" s="90"/>
      <c r="AA31" s="91"/>
      <c r="AB31" s="90"/>
      <c r="AC31" s="92"/>
      <c r="AD31" s="78"/>
    </row>
    <row r="32" spans="1:30" ht="33.950000000000003" customHeight="1">
      <c r="A32" s="59"/>
      <c r="B32" s="105" t="s">
        <v>20</v>
      </c>
      <c r="C32" s="85" t="s">
        <v>55</v>
      </c>
      <c r="D32" s="86">
        <v>7012</v>
      </c>
      <c r="E32" s="86"/>
      <c r="F32" s="87">
        <v>588</v>
      </c>
      <c r="G32" s="86"/>
      <c r="H32" s="88">
        <v>55</v>
      </c>
      <c r="I32" s="89"/>
      <c r="J32" s="87" t="s">
        <v>63</v>
      </c>
      <c r="K32" s="86"/>
      <c r="L32" s="87">
        <v>76</v>
      </c>
      <c r="M32" s="86"/>
      <c r="N32" s="87" t="s">
        <v>63</v>
      </c>
      <c r="O32" s="86"/>
      <c r="P32" s="87" t="s">
        <v>63</v>
      </c>
      <c r="Q32" s="86"/>
      <c r="R32" s="88">
        <v>18780</v>
      </c>
      <c r="S32" s="89"/>
      <c r="T32" s="88">
        <v>973</v>
      </c>
      <c r="U32" s="89"/>
      <c r="V32" s="87">
        <v>1695</v>
      </c>
      <c r="W32" s="86"/>
      <c r="X32" s="88">
        <v>28206</v>
      </c>
      <c r="Y32" s="86"/>
      <c r="Z32" s="90" t="e">
        <v>#REF!</v>
      </c>
      <c r="AA32" s="91"/>
      <c r="AB32" s="90"/>
      <c r="AC32" s="92"/>
      <c r="AD32" s="78"/>
    </row>
    <row r="33" spans="1:30" ht="33.950000000000003" customHeight="1">
      <c r="A33" s="93"/>
      <c r="B33" s="106"/>
      <c r="C33" s="94" t="s">
        <v>56</v>
      </c>
      <c r="D33" s="96">
        <v>7493</v>
      </c>
      <c r="E33" s="96"/>
      <c r="F33" s="95">
        <v>614</v>
      </c>
      <c r="G33" s="96"/>
      <c r="H33" s="97">
        <v>683</v>
      </c>
      <c r="I33" s="98"/>
      <c r="J33" s="95">
        <v>5</v>
      </c>
      <c r="K33" s="96"/>
      <c r="L33" s="95">
        <v>236</v>
      </c>
      <c r="M33" s="96"/>
      <c r="N33" s="95" t="s">
        <v>63</v>
      </c>
      <c r="O33" s="96"/>
      <c r="P33" s="95" t="s">
        <v>63</v>
      </c>
      <c r="Q33" s="96"/>
      <c r="R33" s="97">
        <v>18961</v>
      </c>
      <c r="S33" s="98"/>
      <c r="T33" s="95">
        <v>982</v>
      </c>
      <c r="U33" s="98"/>
      <c r="V33" s="95">
        <v>1474</v>
      </c>
      <c r="W33" s="96"/>
      <c r="X33" s="97">
        <v>29466</v>
      </c>
      <c r="Y33" s="96"/>
      <c r="Z33" s="99"/>
      <c r="AA33" s="100"/>
      <c r="AB33" s="99">
        <v>-4.2761148442272443</v>
      </c>
      <c r="AC33" s="101"/>
      <c r="AD33" s="78"/>
    </row>
    <row r="34" spans="1:30" ht="21.95" hidden="1" customHeight="1">
      <c r="A34" s="59"/>
      <c r="B34" s="105"/>
      <c r="C34" s="85" t="s">
        <v>54</v>
      </c>
      <c r="D34" s="86" t="s">
        <v>64</v>
      </c>
      <c r="E34" s="86"/>
      <c r="F34" s="87" t="s">
        <v>8</v>
      </c>
      <c r="G34" s="86"/>
      <c r="H34" s="87">
        <v>2018</v>
      </c>
      <c r="I34" s="86"/>
      <c r="J34" s="87">
        <v>0</v>
      </c>
      <c r="K34" s="86"/>
      <c r="L34" s="87">
        <v>0</v>
      </c>
      <c r="M34" s="86"/>
      <c r="N34" s="87">
        <v>0</v>
      </c>
      <c r="O34" s="86"/>
      <c r="P34" s="87" t="e">
        <v>#REF!</v>
      </c>
      <c r="Q34" s="86"/>
      <c r="R34" s="88">
        <v>0</v>
      </c>
      <c r="S34" s="89"/>
      <c r="T34" s="87" t="s">
        <v>63</v>
      </c>
      <c r="U34" s="89"/>
      <c r="V34" s="87" t="s">
        <v>63</v>
      </c>
      <c r="W34" s="86"/>
      <c r="X34" s="87" t="e">
        <v>#REF!</v>
      </c>
      <c r="Y34" s="86"/>
      <c r="Z34" s="90"/>
      <c r="AA34" s="91"/>
      <c r="AB34" s="90"/>
      <c r="AC34" s="92"/>
      <c r="AD34" s="78"/>
    </row>
    <row r="35" spans="1:30" ht="33.950000000000003" customHeight="1">
      <c r="A35" s="59"/>
      <c r="B35" s="105" t="s">
        <v>59</v>
      </c>
      <c r="C35" s="85" t="s">
        <v>55</v>
      </c>
      <c r="D35" s="86">
        <v>201</v>
      </c>
      <c r="E35" s="86"/>
      <c r="F35" s="87">
        <v>746</v>
      </c>
      <c r="G35" s="86"/>
      <c r="H35" s="87" t="s">
        <v>63</v>
      </c>
      <c r="I35" s="86"/>
      <c r="J35" s="87">
        <v>568</v>
      </c>
      <c r="K35" s="86"/>
      <c r="L35" s="87">
        <v>265</v>
      </c>
      <c r="M35" s="86"/>
      <c r="N35" s="87">
        <v>4209</v>
      </c>
      <c r="O35" s="86"/>
      <c r="P35" s="87">
        <v>5015</v>
      </c>
      <c r="Q35" s="86"/>
      <c r="R35" s="88">
        <v>8830</v>
      </c>
      <c r="S35" s="89"/>
      <c r="T35" s="87">
        <v>442</v>
      </c>
      <c r="U35" s="89"/>
      <c r="V35" s="87">
        <v>2277</v>
      </c>
      <c r="W35" s="86"/>
      <c r="X35" s="88">
        <v>22111</v>
      </c>
      <c r="Y35" s="86"/>
      <c r="Z35" s="90" t="e">
        <v>#REF!</v>
      </c>
      <c r="AA35" s="91"/>
      <c r="AB35" s="90"/>
      <c r="AC35" s="92"/>
      <c r="AD35" s="78"/>
    </row>
    <row r="36" spans="1:30" ht="33.950000000000003" customHeight="1">
      <c r="A36" s="93"/>
      <c r="B36" s="106"/>
      <c r="C36" s="94" t="s">
        <v>56</v>
      </c>
      <c r="D36" s="96">
        <v>255</v>
      </c>
      <c r="E36" s="96"/>
      <c r="F36" s="95">
        <v>816</v>
      </c>
      <c r="G36" s="96"/>
      <c r="H36" s="95" t="s">
        <v>63</v>
      </c>
      <c r="I36" s="96"/>
      <c r="J36" s="95">
        <v>233</v>
      </c>
      <c r="K36" s="96"/>
      <c r="L36" s="95">
        <v>454</v>
      </c>
      <c r="M36" s="96"/>
      <c r="N36" s="95">
        <v>3696</v>
      </c>
      <c r="O36" s="96"/>
      <c r="P36" s="95">
        <v>4325</v>
      </c>
      <c r="Q36" s="96"/>
      <c r="R36" s="97">
        <v>8558</v>
      </c>
      <c r="S36" s="98"/>
      <c r="T36" s="95">
        <v>428</v>
      </c>
      <c r="U36" s="98"/>
      <c r="V36" s="95">
        <v>2951</v>
      </c>
      <c r="W36" s="96"/>
      <c r="X36" s="97">
        <v>21288</v>
      </c>
      <c r="Y36" s="96"/>
      <c r="Z36" s="99"/>
      <c r="AA36" s="100"/>
      <c r="AB36" s="99">
        <v>3.8660278090943252</v>
      </c>
      <c r="AC36" s="101"/>
      <c r="AD36" s="78"/>
    </row>
    <row r="37" spans="1:30" ht="21.95" hidden="1" customHeight="1">
      <c r="A37" s="59"/>
      <c r="B37" s="105"/>
      <c r="C37" s="85" t="s">
        <v>54</v>
      </c>
      <c r="D37" s="86" t="s">
        <v>63</v>
      </c>
      <c r="E37" s="86"/>
      <c r="F37" s="87" t="s">
        <v>63</v>
      </c>
      <c r="G37" s="86"/>
      <c r="H37" s="87" t="e">
        <v>#REF!</v>
      </c>
      <c r="I37" s="86"/>
      <c r="J37" s="87" t="e">
        <v>#REF!</v>
      </c>
      <c r="K37" s="86"/>
      <c r="L37" s="87">
        <v>0</v>
      </c>
      <c r="M37" s="86"/>
      <c r="N37" s="87">
        <v>0</v>
      </c>
      <c r="O37" s="86"/>
      <c r="P37" s="87">
        <v>0</v>
      </c>
      <c r="Q37" s="86"/>
      <c r="R37" s="88" t="e">
        <v>#REF!</v>
      </c>
      <c r="S37" s="89"/>
      <c r="T37" s="87">
        <v>0</v>
      </c>
      <c r="U37" s="89"/>
      <c r="V37" s="87">
        <v>0</v>
      </c>
      <c r="W37" s="86"/>
      <c r="X37" s="87" t="e">
        <v>#REF!</v>
      </c>
      <c r="Y37" s="86"/>
      <c r="Z37" s="90"/>
      <c r="AA37" s="91"/>
      <c r="AB37" s="90"/>
      <c r="AC37" s="92"/>
      <c r="AD37" s="78"/>
    </row>
    <row r="38" spans="1:30" ht="33.950000000000003" customHeight="1">
      <c r="A38" s="59"/>
      <c r="B38" s="105" t="s">
        <v>22</v>
      </c>
      <c r="C38" s="85" t="s">
        <v>55</v>
      </c>
      <c r="D38" s="86">
        <v>12010</v>
      </c>
      <c r="E38" s="86"/>
      <c r="F38" s="87">
        <v>207</v>
      </c>
      <c r="G38" s="86"/>
      <c r="H38" s="87" t="s">
        <v>63</v>
      </c>
      <c r="I38" s="86"/>
      <c r="J38" s="87" t="s">
        <v>63</v>
      </c>
      <c r="K38" s="86"/>
      <c r="L38" s="87">
        <v>33</v>
      </c>
      <c r="M38" s="86"/>
      <c r="N38" s="87" t="s">
        <v>63</v>
      </c>
      <c r="O38" s="86"/>
      <c r="P38" s="87" t="s">
        <v>63</v>
      </c>
      <c r="Q38" s="86"/>
      <c r="R38" s="88">
        <v>5754</v>
      </c>
      <c r="S38" s="89"/>
      <c r="T38" s="88">
        <v>467</v>
      </c>
      <c r="U38" s="89"/>
      <c r="V38" s="87">
        <v>627</v>
      </c>
      <c r="W38" s="86"/>
      <c r="X38" s="88">
        <v>18631</v>
      </c>
      <c r="Y38" s="86"/>
      <c r="Z38" s="90" t="e">
        <v>#REF!</v>
      </c>
      <c r="AA38" s="91"/>
      <c r="AB38" s="90"/>
      <c r="AC38" s="92"/>
      <c r="AD38" s="78"/>
    </row>
    <row r="39" spans="1:30" ht="33.950000000000003" customHeight="1">
      <c r="A39" s="93"/>
      <c r="B39" s="106"/>
      <c r="C39" s="94" t="s">
        <v>56</v>
      </c>
      <c r="D39" s="96">
        <v>12505</v>
      </c>
      <c r="E39" s="96"/>
      <c r="F39" s="95">
        <v>291</v>
      </c>
      <c r="G39" s="96"/>
      <c r="H39" s="95" t="s">
        <v>63</v>
      </c>
      <c r="I39" s="96"/>
      <c r="J39" s="95" t="s">
        <v>63</v>
      </c>
      <c r="K39" s="96"/>
      <c r="L39" s="95">
        <v>77</v>
      </c>
      <c r="M39" s="96"/>
      <c r="N39" s="95" t="s">
        <v>63</v>
      </c>
      <c r="O39" s="96"/>
      <c r="P39" s="95" t="s">
        <v>63</v>
      </c>
      <c r="Q39" s="96"/>
      <c r="R39" s="97">
        <v>5123</v>
      </c>
      <c r="S39" s="98"/>
      <c r="T39" s="95">
        <v>382</v>
      </c>
      <c r="U39" s="98"/>
      <c r="V39" s="95">
        <v>631</v>
      </c>
      <c r="W39" s="96"/>
      <c r="X39" s="97">
        <v>18627</v>
      </c>
      <c r="Y39" s="96"/>
      <c r="Z39" s="99"/>
      <c r="AA39" s="100"/>
      <c r="AB39" s="99">
        <v>2.1474204112310089E-2</v>
      </c>
      <c r="AC39" s="101"/>
      <c r="AD39" s="78"/>
    </row>
    <row r="40" spans="1:30" ht="21.95" hidden="1" customHeight="1">
      <c r="A40" s="59"/>
      <c r="B40" s="105"/>
      <c r="C40" s="85" t="s">
        <v>54</v>
      </c>
      <c r="D40" s="86" t="s">
        <v>63</v>
      </c>
      <c r="E40" s="86"/>
      <c r="F40" s="87" t="s">
        <v>63</v>
      </c>
      <c r="G40" s="86"/>
      <c r="H40" s="87" t="s">
        <v>63</v>
      </c>
      <c r="I40" s="86"/>
      <c r="J40" s="87" t="s">
        <v>63</v>
      </c>
      <c r="K40" s="86"/>
      <c r="L40" s="87" t="e">
        <v>#REF!</v>
      </c>
      <c r="M40" s="86"/>
      <c r="N40" s="87" t="e">
        <v>#REF!</v>
      </c>
      <c r="O40" s="86"/>
      <c r="P40" s="87">
        <v>0</v>
      </c>
      <c r="Q40" s="86"/>
      <c r="R40" s="88">
        <v>0</v>
      </c>
      <c r="S40" s="89"/>
      <c r="T40" s="87" t="e">
        <v>#REF!</v>
      </c>
      <c r="U40" s="89"/>
      <c r="V40" s="87" t="e">
        <v>#REF!</v>
      </c>
      <c r="W40" s="86"/>
      <c r="X40" s="87" t="e">
        <v>#REF!</v>
      </c>
      <c r="Y40" s="86"/>
      <c r="Z40" s="90"/>
      <c r="AA40" s="91"/>
      <c r="AB40" s="90"/>
      <c r="AC40" s="92"/>
      <c r="AD40" s="78"/>
    </row>
    <row r="41" spans="1:30" ht="33.950000000000003" customHeight="1">
      <c r="A41" s="59"/>
      <c r="B41" s="105" t="s">
        <v>23</v>
      </c>
      <c r="C41" s="85" t="s">
        <v>55</v>
      </c>
      <c r="D41" s="86">
        <v>13301</v>
      </c>
      <c r="E41" s="86"/>
      <c r="F41" s="87">
        <v>1398</v>
      </c>
      <c r="G41" s="86"/>
      <c r="H41" s="87">
        <v>2895</v>
      </c>
      <c r="I41" s="86"/>
      <c r="J41" s="87">
        <v>419</v>
      </c>
      <c r="K41" s="86"/>
      <c r="L41" s="87">
        <v>32</v>
      </c>
      <c r="M41" s="86"/>
      <c r="N41" s="87">
        <v>3156</v>
      </c>
      <c r="O41" s="86"/>
      <c r="P41" s="87">
        <v>627</v>
      </c>
      <c r="Q41" s="86"/>
      <c r="R41" s="88">
        <v>1282</v>
      </c>
      <c r="S41" s="89"/>
      <c r="T41" s="88">
        <v>96</v>
      </c>
      <c r="U41" s="89"/>
      <c r="V41" s="87">
        <v>1070</v>
      </c>
      <c r="W41" s="86"/>
      <c r="X41" s="88">
        <v>24180</v>
      </c>
      <c r="Y41" s="86"/>
      <c r="Z41" s="90" t="e">
        <v>#REF!</v>
      </c>
      <c r="AA41" s="91"/>
      <c r="AB41" s="90"/>
      <c r="AC41" s="92"/>
      <c r="AD41" s="78"/>
    </row>
    <row r="42" spans="1:30" ht="33.950000000000003" customHeight="1">
      <c r="A42" s="93"/>
      <c r="B42" s="106"/>
      <c r="C42" s="94" t="s">
        <v>56</v>
      </c>
      <c r="D42" s="96">
        <v>13132</v>
      </c>
      <c r="E42" s="96"/>
      <c r="F42" s="95">
        <v>1160</v>
      </c>
      <c r="G42" s="96"/>
      <c r="H42" s="95">
        <v>2785</v>
      </c>
      <c r="I42" s="96"/>
      <c r="J42" s="95">
        <v>275</v>
      </c>
      <c r="K42" s="96"/>
      <c r="L42" s="95">
        <v>15</v>
      </c>
      <c r="M42" s="96"/>
      <c r="N42" s="95">
        <v>3099</v>
      </c>
      <c r="O42" s="96"/>
      <c r="P42" s="95">
        <v>482</v>
      </c>
      <c r="Q42" s="96"/>
      <c r="R42" s="97">
        <v>1264</v>
      </c>
      <c r="S42" s="98"/>
      <c r="T42" s="95">
        <v>99</v>
      </c>
      <c r="U42" s="98"/>
      <c r="V42" s="95">
        <v>400</v>
      </c>
      <c r="W42" s="96"/>
      <c r="X42" s="97">
        <v>22612</v>
      </c>
      <c r="Y42" s="96"/>
      <c r="Z42" s="99"/>
      <c r="AA42" s="100"/>
      <c r="AB42" s="99">
        <v>6.9343711303732531</v>
      </c>
      <c r="AC42" s="101"/>
      <c r="AD42" s="78"/>
    </row>
    <row r="43" spans="1:30" ht="21.95" hidden="1" customHeight="1">
      <c r="A43" s="59"/>
      <c r="B43" s="105"/>
      <c r="C43" s="85" t="s">
        <v>54</v>
      </c>
      <c r="D43" s="86">
        <v>0</v>
      </c>
      <c r="E43" s="86"/>
      <c r="F43" s="87">
        <v>0</v>
      </c>
      <c r="G43" s="86"/>
      <c r="H43" s="87">
        <v>0</v>
      </c>
      <c r="I43" s="86"/>
      <c r="J43" s="87" t="s">
        <v>64</v>
      </c>
      <c r="K43" s="86"/>
      <c r="L43" s="87" t="s">
        <v>8</v>
      </c>
      <c r="M43" s="86"/>
      <c r="N43" s="87">
        <v>2018</v>
      </c>
      <c r="O43" s="86"/>
      <c r="P43" s="87">
        <v>0</v>
      </c>
      <c r="Q43" s="86"/>
      <c r="R43" s="88">
        <v>0</v>
      </c>
      <c r="S43" s="89"/>
      <c r="T43" s="87">
        <v>0</v>
      </c>
      <c r="U43" s="89"/>
      <c r="V43" s="87">
        <v>0</v>
      </c>
      <c r="W43" s="86"/>
      <c r="X43" s="87">
        <v>2018</v>
      </c>
      <c r="Y43" s="86"/>
      <c r="Z43" s="90"/>
      <c r="AA43" s="91"/>
      <c r="AB43" s="90"/>
      <c r="AC43" s="92"/>
      <c r="AD43" s="78"/>
    </row>
    <row r="44" spans="1:30" ht="33.950000000000003" customHeight="1">
      <c r="A44" s="59"/>
      <c r="B44" s="105" t="s">
        <v>24</v>
      </c>
      <c r="C44" s="85" t="s">
        <v>55</v>
      </c>
      <c r="D44" s="86">
        <v>281</v>
      </c>
      <c r="E44" s="86"/>
      <c r="F44" s="87">
        <v>54</v>
      </c>
      <c r="G44" s="86"/>
      <c r="H44" s="87">
        <v>1105</v>
      </c>
      <c r="I44" s="86"/>
      <c r="J44" s="87">
        <v>72</v>
      </c>
      <c r="K44" s="86"/>
      <c r="L44" s="87" t="s">
        <v>63</v>
      </c>
      <c r="M44" s="86"/>
      <c r="N44" s="87">
        <v>872</v>
      </c>
      <c r="O44" s="86"/>
      <c r="P44" s="87">
        <v>4737</v>
      </c>
      <c r="Q44" s="86"/>
      <c r="R44" s="88">
        <v>3</v>
      </c>
      <c r="S44" s="89"/>
      <c r="T44" s="88" t="s">
        <v>63</v>
      </c>
      <c r="U44" s="89"/>
      <c r="V44" s="87">
        <v>2410</v>
      </c>
      <c r="W44" s="86"/>
      <c r="X44" s="88">
        <v>9534</v>
      </c>
      <c r="Y44" s="86"/>
      <c r="Z44" s="90">
        <v>372.44796828543116</v>
      </c>
      <c r="AA44" s="91"/>
      <c r="AB44" s="90"/>
      <c r="AC44" s="92"/>
      <c r="AD44" s="78"/>
    </row>
    <row r="45" spans="1:30" ht="33.950000000000003" customHeight="1">
      <c r="A45" s="93"/>
      <c r="B45" s="106"/>
      <c r="C45" s="94" t="s">
        <v>56</v>
      </c>
      <c r="D45" s="96">
        <v>266</v>
      </c>
      <c r="E45" s="96"/>
      <c r="F45" s="95">
        <v>204</v>
      </c>
      <c r="G45" s="96"/>
      <c r="H45" s="95">
        <v>1454</v>
      </c>
      <c r="I45" s="96"/>
      <c r="J45" s="95">
        <v>166</v>
      </c>
      <c r="K45" s="96"/>
      <c r="L45" s="95" t="s">
        <v>63</v>
      </c>
      <c r="M45" s="96"/>
      <c r="N45" s="95">
        <v>930</v>
      </c>
      <c r="O45" s="96"/>
      <c r="P45" s="95">
        <v>4137</v>
      </c>
      <c r="Q45" s="96"/>
      <c r="R45" s="97" t="s">
        <v>63</v>
      </c>
      <c r="S45" s="98"/>
      <c r="T45" s="95" t="s">
        <v>63</v>
      </c>
      <c r="U45" s="98"/>
      <c r="V45" s="95">
        <v>2273</v>
      </c>
      <c r="W45" s="96"/>
      <c r="X45" s="97">
        <v>9430</v>
      </c>
      <c r="Y45" s="96"/>
      <c r="Z45" s="99"/>
      <c r="AA45" s="100"/>
      <c r="AB45" s="99">
        <v>1.1028632025450689</v>
      </c>
      <c r="AC45" s="101"/>
      <c r="AD45" s="78"/>
    </row>
    <row r="46" spans="1:30" ht="21.95" hidden="1" customHeight="1">
      <c r="A46" s="59"/>
      <c r="B46" s="105"/>
      <c r="C46" s="85" t="s">
        <v>54</v>
      </c>
      <c r="D46" s="86" t="s">
        <v>63</v>
      </c>
      <c r="E46" s="86"/>
      <c r="F46" s="87" t="s">
        <v>63</v>
      </c>
      <c r="G46" s="86"/>
      <c r="H46" s="87" t="s">
        <v>63</v>
      </c>
      <c r="I46" s="86"/>
      <c r="J46" s="87" t="s">
        <v>63</v>
      </c>
      <c r="K46" s="86"/>
      <c r="L46" s="87" t="s">
        <v>63</v>
      </c>
      <c r="M46" s="86"/>
      <c r="N46" s="87" t="e">
        <v>#REF!</v>
      </c>
      <c r="O46" s="86"/>
      <c r="P46" s="87" t="e">
        <v>#REF!</v>
      </c>
      <c r="Q46" s="86"/>
      <c r="R46" s="88">
        <v>0</v>
      </c>
      <c r="S46" s="89"/>
      <c r="T46" s="87">
        <v>0</v>
      </c>
      <c r="U46" s="89"/>
      <c r="V46" s="87">
        <v>0</v>
      </c>
      <c r="W46" s="86"/>
      <c r="X46" s="87" t="e">
        <v>#REF!</v>
      </c>
      <c r="Y46" s="86"/>
      <c r="Z46" s="90"/>
      <c r="AA46" s="91"/>
      <c r="AB46" s="90"/>
      <c r="AC46" s="92"/>
      <c r="AD46" s="78"/>
    </row>
    <row r="47" spans="1:30" ht="33.950000000000003" customHeight="1">
      <c r="A47" s="59"/>
      <c r="B47" s="105" t="s">
        <v>25</v>
      </c>
      <c r="C47" s="85" t="s">
        <v>55</v>
      </c>
      <c r="D47" s="86">
        <v>21806</v>
      </c>
      <c r="E47" s="86"/>
      <c r="F47" s="87">
        <v>1037</v>
      </c>
      <c r="G47" s="86"/>
      <c r="H47" s="87">
        <v>2324</v>
      </c>
      <c r="I47" s="86"/>
      <c r="J47" s="87">
        <v>218</v>
      </c>
      <c r="K47" s="86"/>
      <c r="L47" s="87">
        <v>90</v>
      </c>
      <c r="M47" s="86"/>
      <c r="N47" s="87">
        <v>5427</v>
      </c>
      <c r="O47" s="86"/>
      <c r="P47" s="87" t="s">
        <v>63</v>
      </c>
      <c r="Q47" s="86"/>
      <c r="R47" s="88">
        <v>1</v>
      </c>
      <c r="S47" s="89"/>
      <c r="T47" s="87" t="s">
        <v>63</v>
      </c>
      <c r="U47" s="89"/>
      <c r="V47" s="87">
        <v>5747</v>
      </c>
      <c r="W47" s="86"/>
      <c r="X47" s="88">
        <v>36650</v>
      </c>
      <c r="Y47" s="86"/>
      <c r="Z47" s="90" t="e">
        <v>#REF!</v>
      </c>
      <c r="AA47" s="91"/>
      <c r="AB47" s="90"/>
      <c r="AC47" s="92"/>
      <c r="AD47" s="78"/>
    </row>
    <row r="48" spans="1:30" ht="33.950000000000003" customHeight="1">
      <c r="A48" s="93"/>
      <c r="B48" s="106"/>
      <c r="C48" s="94" t="s">
        <v>56</v>
      </c>
      <c r="D48" s="96">
        <v>21495</v>
      </c>
      <c r="E48" s="96"/>
      <c r="F48" s="95">
        <v>1081</v>
      </c>
      <c r="G48" s="96"/>
      <c r="H48" s="95">
        <v>2939</v>
      </c>
      <c r="I48" s="96"/>
      <c r="J48" s="95">
        <v>274</v>
      </c>
      <c r="K48" s="96"/>
      <c r="L48" s="95">
        <v>37</v>
      </c>
      <c r="M48" s="96"/>
      <c r="N48" s="95">
        <v>4286</v>
      </c>
      <c r="O48" s="96"/>
      <c r="P48" s="95" t="s">
        <v>63</v>
      </c>
      <c r="Q48" s="96"/>
      <c r="R48" s="97">
        <v>6</v>
      </c>
      <c r="S48" s="98"/>
      <c r="T48" s="95">
        <v>1</v>
      </c>
      <c r="U48" s="98"/>
      <c r="V48" s="95">
        <v>5035</v>
      </c>
      <c r="W48" s="96"/>
      <c r="X48" s="97">
        <v>35153</v>
      </c>
      <c r="Y48" s="96"/>
      <c r="Z48" s="99"/>
      <c r="AA48" s="100"/>
      <c r="AB48" s="99">
        <v>4.2585270104969704</v>
      </c>
      <c r="AC48" s="101"/>
      <c r="AD48" s="78"/>
    </row>
    <row r="49" spans="1:30" ht="21.95" hidden="1" customHeight="1">
      <c r="A49" s="59"/>
      <c r="B49" s="105"/>
      <c r="C49" s="85" t="s">
        <v>54</v>
      </c>
      <c r="D49" s="86" t="s">
        <v>63</v>
      </c>
      <c r="E49" s="86"/>
      <c r="F49" s="87" t="s">
        <v>63</v>
      </c>
      <c r="G49" s="86"/>
      <c r="H49" s="87" t="s">
        <v>63</v>
      </c>
      <c r="I49" s="86"/>
      <c r="J49" s="87" t="s">
        <v>63</v>
      </c>
      <c r="K49" s="86"/>
      <c r="L49" s="87" t="s">
        <v>63</v>
      </c>
      <c r="M49" s="86"/>
      <c r="N49" s="87" t="s">
        <v>63</v>
      </c>
      <c r="O49" s="86"/>
      <c r="P49" s="87" t="s">
        <v>63</v>
      </c>
      <c r="Q49" s="86"/>
      <c r="R49" s="88" t="e">
        <v>#REF!</v>
      </c>
      <c r="S49" s="89"/>
      <c r="T49" s="87" t="s">
        <v>63</v>
      </c>
      <c r="U49" s="89"/>
      <c r="V49" s="87" t="s">
        <v>63</v>
      </c>
      <c r="W49" s="86"/>
      <c r="X49" s="87" t="e">
        <v>#REF!</v>
      </c>
      <c r="Y49" s="86"/>
      <c r="Z49" s="90"/>
      <c r="AA49" s="91"/>
      <c r="AB49" s="90"/>
      <c r="AC49" s="92"/>
      <c r="AD49" s="78"/>
    </row>
    <row r="50" spans="1:30" ht="33.950000000000003" customHeight="1">
      <c r="A50" s="59"/>
      <c r="B50" s="105" t="s">
        <v>60</v>
      </c>
      <c r="C50" s="85" t="s">
        <v>55</v>
      </c>
      <c r="D50" s="86">
        <v>1334</v>
      </c>
      <c r="E50" s="86"/>
      <c r="F50" s="87">
        <v>1158</v>
      </c>
      <c r="G50" s="86"/>
      <c r="H50" s="87" t="s">
        <v>63</v>
      </c>
      <c r="I50" s="86"/>
      <c r="J50" s="87" t="s">
        <v>63</v>
      </c>
      <c r="K50" s="86"/>
      <c r="L50" s="87">
        <v>108</v>
      </c>
      <c r="M50" s="86"/>
      <c r="N50" s="87" t="s">
        <v>63</v>
      </c>
      <c r="O50" s="86"/>
      <c r="P50" s="87" t="s">
        <v>63</v>
      </c>
      <c r="Q50" s="86"/>
      <c r="R50" s="88">
        <v>52283</v>
      </c>
      <c r="S50" s="89"/>
      <c r="T50" s="87">
        <v>4662</v>
      </c>
      <c r="U50" s="89"/>
      <c r="V50" s="87">
        <v>1381</v>
      </c>
      <c r="W50" s="86"/>
      <c r="X50" s="88">
        <v>56264</v>
      </c>
      <c r="Y50" s="86"/>
      <c r="Z50" s="90" t="e">
        <v>#REF!</v>
      </c>
      <c r="AA50" s="91"/>
      <c r="AB50" s="90"/>
      <c r="AC50" s="92"/>
      <c r="AD50" s="78"/>
    </row>
    <row r="51" spans="1:30" ht="33.950000000000003" customHeight="1">
      <c r="A51" s="93"/>
      <c r="B51" s="106"/>
      <c r="C51" s="94" t="s">
        <v>56</v>
      </c>
      <c r="D51" s="96">
        <v>1975</v>
      </c>
      <c r="E51" s="96"/>
      <c r="F51" s="95">
        <v>1141</v>
      </c>
      <c r="G51" s="96"/>
      <c r="H51" s="95" t="s">
        <v>63</v>
      </c>
      <c r="I51" s="96"/>
      <c r="J51" s="95" t="s">
        <v>63</v>
      </c>
      <c r="K51" s="96"/>
      <c r="L51" s="95">
        <v>195</v>
      </c>
      <c r="M51" s="96"/>
      <c r="N51" s="95" t="s">
        <v>63</v>
      </c>
      <c r="O51" s="96"/>
      <c r="P51" s="95" t="s">
        <v>63</v>
      </c>
      <c r="Q51" s="96"/>
      <c r="R51" s="97">
        <v>45036</v>
      </c>
      <c r="S51" s="98"/>
      <c r="T51" s="95">
        <v>3964</v>
      </c>
      <c r="U51" s="98"/>
      <c r="V51" s="95">
        <v>1286</v>
      </c>
      <c r="W51" s="96"/>
      <c r="X51" s="97">
        <v>49633</v>
      </c>
      <c r="Y51" s="96"/>
      <c r="Z51" s="99"/>
      <c r="AA51" s="100"/>
      <c r="AB51" s="99">
        <v>13.360062861402696</v>
      </c>
      <c r="AC51" s="101"/>
      <c r="AD51" s="78"/>
    </row>
    <row r="52" spans="1:30" ht="21.95" hidden="1" customHeight="1">
      <c r="A52" s="59"/>
      <c r="B52" s="105"/>
      <c r="C52" s="85" t="s">
        <v>54</v>
      </c>
      <c r="D52" s="86">
        <v>0</v>
      </c>
      <c r="E52" s="86"/>
      <c r="F52" s="87">
        <v>0</v>
      </c>
      <c r="G52" s="86"/>
      <c r="H52" s="87">
        <v>0</v>
      </c>
      <c r="I52" s="86"/>
      <c r="J52" s="87">
        <v>0</v>
      </c>
      <c r="K52" s="86"/>
      <c r="L52" s="87">
        <v>0</v>
      </c>
      <c r="M52" s="86"/>
      <c r="N52" s="87">
        <v>0</v>
      </c>
      <c r="O52" s="86"/>
      <c r="P52" s="87">
        <v>0</v>
      </c>
      <c r="Q52" s="86"/>
      <c r="R52" s="88">
        <v>0</v>
      </c>
      <c r="S52" s="89"/>
      <c r="T52" s="87">
        <v>0</v>
      </c>
      <c r="U52" s="89"/>
      <c r="V52" s="87">
        <v>0</v>
      </c>
      <c r="W52" s="86"/>
      <c r="X52" s="103">
        <v>0</v>
      </c>
      <c r="Y52" s="86"/>
      <c r="Z52" s="90"/>
      <c r="AA52" s="91"/>
      <c r="AB52" s="90"/>
      <c r="AC52" s="92"/>
      <c r="AD52" s="78"/>
    </row>
    <row r="53" spans="1:30" ht="33.950000000000003" customHeight="1">
      <c r="A53" s="59"/>
      <c r="B53" s="105" t="s">
        <v>27</v>
      </c>
      <c r="C53" s="85" t="s">
        <v>55</v>
      </c>
      <c r="D53" s="86">
        <v>43984</v>
      </c>
      <c r="E53" s="86"/>
      <c r="F53" s="87">
        <v>6107</v>
      </c>
      <c r="G53" s="86"/>
      <c r="H53" s="87">
        <v>3420</v>
      </c>
      <c r="I53" s="86"/>
      <c r="J53" s="87">
        <v>2500</v>
      </c>
      <c r="K53" s="86"/>
      <c r="L53" s="87">
        <v>214</v>
      </c>
      <c r="M53" s="86"/>
      <c r="N53" s="87">
        <v>8372</v>
      </c>
      <c r="O53" s="86"/>
      <c r="P53" s="87">
        <v>345</v>
      </c>
      <c r="Q53" s="86"/>
      <c r="R53" s="88">
        <v>5216</v>
      </c>
      <c r="S53" s="89"/>
      <c r="T53" s="87">
        <v>329</v>
      </c>
      <c r="U53" s="89"/>
      <c r="V53" s="87">
        <v>24176</v>
      </c>
      <c r="W53" s="86"/>
      <c r="X53" s="88">
        <v>94334</v>
      </c>
      <c r="Y53" s="86"/>
      <c r="Z53" s="90" t="s">
        <v>63</v>
      </c>
      <c r="AA53" s="91"/>
      <c r="AB53" s="90"/>
      <c r="AC53" s="92"/>
      <c r="AD53" s="78"/>
    </row>
    <row r="54" spans="1:30" ht="33.950000000000003" customHeight="1" thickBot="1">
      <c r="A54" s="72"/>
      <c r="B54" s="107"/>
      <c r="C54" s="108" t="s">
        <v>56</v>
      </c>
      <c r="D54" s="109">
        <v>30765</v>
      </c>
      <c r="E54" s="110"/>
      <c r="F54" s="109">
        <v>6371</v>
      </c>
      <c r="G54" s="110"/>
      <c r="H54" s="109">
        <v>934</v>
      </c>
      <c r="I54" s="110"/>
      <c r="J54" s="109">
        <v>2754</v>
      </c>
      <c r="K54" s="110"/>
      <c r="L54" s="109">
        <v>237</v>
      </c>
      <c r="M54" s="110"/>
      <c r="N54" s="109">
        <v>9399</v>
      </c>
      <c r="O54" s="110"/>
      <c r="P54" s="109">
        <v>277</v>
      </c>
      <c r="Q54" s="110"/>
      <c r="R54" s="111">
        <v>5320</v>
      </c>
      <c r="S54" s="112"/>
      <c r="T54" s="109">
        <v>288</v>
      </c>
      <c r="U54" s="112"/>
      <c r="V54" s="109">
        <v>18311</v>
      </c>
      <c r="W54" s="110"/>
      <c r="X54" s="111">
        <v>74368</v>
      </c>
      <c r="Y54" s="110"/>
      <c r="Z54" s="113"/>
      <c r="AA54" s="114"/>
      <c r="AB54" s="113">
        <v>26.847568846815832</v>
      </c>
      <c r="AC54" s="115"/>
      <c r="AD54" s="78"/>
    </row>
    <row r="55" spans="1:30" ht="24" hidden="1" customHeight="1">
      <c r="A55" s="54"/>
      <c r="B55" s="116"/>
      <c r="C55" s="117" t="s">
        <v>54</v>
      </c>
      <c r="D55" s="118" t="s">
        <v>63</v>
      </c>
      <c r="E55" s="86"/>
      <c r="F55" s="86"/>
      <c r="G55" s="86"/>
      <c r="H55" s="118">
        <v>2018</v>
      </c>
      <c r="I55" s="86"/>
      <c r="J55" s="118" t="s">
        <v>63</v>
      </c>
      <c r="K55" s="86"/>
      <c r="L55" s="118" t="s">
        <v>63</v>
      </c>
      <c r="M55" s="86"/>
      <c r="N55" s="118">
        <v>2018</v>
      </c>
      <c r="O55" s="86"/>
      <c r="P55" s="118" t="s">
        <v>63</v>
      </c>
      <c r="Q55" s="86"/>
      <c r="R55" s="118" t="s">
        <v>63</v>
      </c>
      <c r="S55" s="119"/>
      <c r="T55" s="120" t="s">
        <v>63</v>
      </c>
      <c r="U55" s="89"/>
      <c r="V55" s="118" t="s">
        <v>63</v>
      </c>
      <c r="W55" s="121"/>
      <c r="X55" s="118">
        <v>2018</v>
      </c>
      <c r="Y55" s="121"/>
      <c r="Z55" s="122"/>
      <c r="AA55" s="123"/>
      <c r="AB55" s="122"/>
      <c r="AC55" s="84"/>
      <c r="AD55" s="78"/>
    </row>
    <row r="56" spans="1:30" ht="33.950000000000003" customHeight="1">
      <c r="A56" s="59"/>
      <c r="B56" s="105" t="s">
        <v>61</v>
      </c>
      <c r="C56" s="124" t="s">
        <v>55</v>
      </c>
      <c r="D56" s="118">
        <v>140969</v>
      </c>
      <c r="E56" s="86"/>
      <c r="F56" s="118">
        <v>15837</v>
      </c>
      <c r="G56" s="86"/>
      <c r="H56" s="118">
        <v>25238</v>
      </c>
      <c r="I56" s="86"/>
      <c r="J56" s="118">
        <v>6004</v>
      </c>
      <c r="K56" s="86"/>
      <c r="L56" s="118">
        <v>3997</v>
      </c>
      <c r="M56" s="86"/>
      <c r="N56" s="118">
        <v>67994</v>
      </c>
      <c r="O56" s="86"/>
      <c r="P56" s="118">
        <v>33525</v>
      </c>
      <c r="Q56" s="86"/>
      <c r="R56" s="120">
        <v>112904</v>
      </c>
      <c r="S56" s="119"/>
      <c r="T56" s="120">
        <v>8171</v>
      </c>
      <c r="U56" s="89"/>
      <c r="V56" s="118">
        <v>66282</v>
      </c>
      <c r="W56" s="86"/>
      <c r="X56" s="118">
        <v>472750</v>
      </c>
      <c r="Y56" s="86"/>
      <c r="Z56" s="90">
        <v>23326.660059464815</v>
      </c>
      <c r="AA56" s="91"/>
      <c r="AB56" s="90"/>
      <c r="AC56" s="92"/>
      <c r="AD56" s="78"/>
    </row>
    <row r="57" spans="1:30" ht="33.950000000000003" customHeight="1" thickBot="1">
      <c r="A57" s="72"/>
      <c r="B57" s="107"/>
      <c r="C57" s="108" t="s">
        <v>56</v>
      </c>
      <c r="D57" s="125">
        <v>132599</v>
      </c>
      <c r="E57" s="110"/>
      <c r="F57" s="125">
        <v>17044</v>
      </c>
      <c r="G57" s="110"/>
      <c r="H57" s="125">
        <v>23531</v>
      </c>
      <c r="I57" s="110"/>
      <c r="J57" s="125">
        <v>5964</v>
      </c>
      <c r="K57" s="110"/>
      <c r="L57" s="125">
        <v>5467</v>
      </c>
      <c r="M57" s="110"/>
      <c r="N57" s="125">
        <v>64280</v>
      </c>
      <c r="O57" s="110"/>
      <c r="P57" s="125">
        <v>30457</v>
      </c>
      <c r="Q57" s="110"/>
      <c r="R57" s="125">
        <v>104339</v>
      </c>
      <c r="S57" s="126"/>
      <c r="T57" s="127">
        <v>7281</v>
      </c>
      <c r="U57" s="112"/>
      <c r="V57" s="125">
        <v>54020</v>
      </c>
      <c r="W57" s="110"/>
      <c r="X57" s="125">
        <v>437701</v>
      </c>
      <c r="Y57" s="110"/>
      <c r="Z57" s="113"/>
      <c r="AA57" s="114"/>
      <c r="AB57" s="113">
        <v>8.0075211160129864</v>
      </c>
      <c r="AC57" s="115"/>
      <c r="AD57" s="78"/>
    </row>
    <row r="58" spans="1:30" ht="24" customHeight="1" thickBot="1">
      <c r="A58" s="128"/>
      <c r="B58" s="129" t="s">
        <v>62</v>
      </c>
      <c r="C58" s="129"/>
      <c r="D58" s="130">
        <v>6.3122647983770612</v>
      </c>
      <c r="E58" s="131"/>
      <c r="F58" s="130">
        <v>-7.0816709692560433</v>
      </c>
      <c r="G58" s="131"/>
      <c r="H58" s="130">
        <v>7.2542603374272234</v>
      </c>
      <c r="I58" s="131"/>
      <c r="J58" s="130">
        <v>0.67069081153588195</v>
      </c>
      <c r="K58" s="131"/>
      <c r="L58" s="130">
        <v>-26.888604353393085</v>
      </c>
      <c r="M58" s="131"/>
      <c r="N58" s="130">
        <v>5.7778469197261977</v>
      </c>
      <c r="O58" s="131"/>
      <c r="P58" s="130">
        <v>10.073217979446433</v>
      </c>
      <c r="Q58" s="131"/>
      <c r="R58" s="130">
        <v>8.208819329301603</v>
      </c>
      <c r="S58" s="131"/>
      <c r="T58" s="130">
        <v>12.223595659936821</v>
      </c>
      <c r="U58" s="131"/>
      <c r="V58" s="130">
        <v>22.699000370233247</v>
      </c>
      <c r="W58" s="131"/>
      <c r="X58" s="130">
        <v>8.0075211160129864</v>
      </c>
      <c r="Y58" s="129"/>
      <c r="Z58" s="132"/>
      <c r="AA58" s="129"/>
      <c r="AB58" s="132"/>
      <c r="AC58" s="133"/>
      <c r="AD58" s="78"/>
    </row>
    <row r="59" spans="1:30" ht="15.7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</row>
    <row r="60" spans="1:30" ht="15.7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</row>
    <row r="61" spans="1:30" ht="15.7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</row>
    <row r="62" spans="1:30" ht="15.7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</row>
    <row r="63" spans="1:30" ht="15.75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</row>
    <row r="64" spans="1:30" ht="15.75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</row>
    <row r="65" spans="1:29" ht="15.7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</row>
    <row r="66" spans="1:29" ht="15.75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</row>
    <row r="67" spans="1:29" ht="15.7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</row>
    <row r="68" spans="1:29" ht="15.7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</row>
    <row r="69" spans="1:29" ht="15.7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</row>
    <row r="70" spans="1:29" ht="15.7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</row>
    <row r="71" spans="1:29" ht="15.7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</row>
    <row r="72" spans="1:29" ht="15.7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</row>
    <row r="73" spans="1:29" ht="15.75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</row>
    <row r="74" spans="1:29" ht="15.75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</row>
    <row r="75" spans="1:29" ht="15.7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</row>
    <row r="76" spans="1:29" ht="15.75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</row>
  </sheetData>
  <mergeCells count="23">
    <mergeCell ref="B13:B15"/>
    <mergeCell ref="B16:B18"/>
    <mergeCell ref="V9:W9"/>
    <mergeCell ref="X9:Y9"/>
    <mergeCell ref="AB9:AC9"/>
    <mergeCell ref="H10:I10"/>
    <mergeCell ref="J10:K10"/>
    <mergeCell ref="L10:M10"/>
    <mergeCell ref="N10:O10"/>
    <mergeCell ref="P10:Q10"/>
    <mergeCell ref="R10:S10"/>
    <mergeCell ref="T10:U10"/>
    <mergeCell ref="V10:W10"/>
    <mergeCell ref="Z10:AA10"/>
    <mergeCell ref="AB10:AC10"/>
    <mergeCell ref="A2:AC2"/>
    <mergeCell ref="A3:AC3"/>
    <mergeCell ref="AB6:AC6"/>
    <mergeCell ref="D9:E9"/>
    <mergeCell ref="H9:I9"/>
    <mergeCell ref="J9:M9"/>
    <mergeCell ref="N9:Q9"/>
    <mergeCell ref="R9:U9"/>
  </mergeCells>
  <printOptions horizontalCentered="1"/>
  <pageMargins left="0.4" right="0.4" top="0.75" bottom="0.5" header="0.5" footer="0.5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 2026</vt:lpstr>
      <vt:lpstr>Upto Sep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2026-10-07T04:24:54Z</dcterms:created>
  <dcterms:modified xsi:type="dcterms:W3CDTF">2026-10-07T04:37:10Z</dcterms:modified>
</cp:coreProperties>
</file>